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ez-moi" sheetId="1" state="visible" r:id="rId3"/>
    <sheet name="Sinistres" sheetId="2" state="visible" r:id="rId4"/>
    <sheet name="Règlements" sheetId="3" state="visible" r:id="rId5"/>
    <sheet name="Triangle" sheetId="4" state="visible" r:id="rId6"/>
    <sheet name="Chain Ladder" sheetId="5" state="visible" r:id="rId7"/>
    <sheet name="Contrôle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<sst xmlns="http://schemas.openxmlformats.org/spreadsheetml/2006/main" count="8285" uniqueCount="2808">
  <si>
    <t xml:space="preserve">Atelier Chain Ladder · Prime Pure</t>
  </si>
  <si>
    <t xml:space="preserve">Données fictives de la Mutuelle Alcyon : branche Entreprises, cause « vol », sinistres survenus de 2016 à 2025, règlements jusqu'au 31 décembre 2025.</t>
  </si>
  <si>
    <t xml:space="preserve">Comment lire ce classeur</t>
  </si>
  <si>
    <t xml:space="preserve">Sinistres et Règlements : l'extraction, telle qu'elle est publiée dans les deux fichiers CSV. Les colonnes grisées de Règlements sont calculées.</t>
  </si>
  <si>
    <t xml:space="preserve">Triangle : les règlements incrémentaux puis cumulés, par année de survenance (lignes) et de développement (colonnes), calculés par SOMME.SI.ENS depuis Règlements.</t>
  </si>
  <si>
    <t xml:space="preserve">Chain Ladder : les facteurs de développement pondérés, la charge ultime et la provision de chaque année. Les cases jaunes sont estimées.</t>
  </si>
  <si>
    <t xml:space="preserve">Contrôles : les vérifications à faire avant de croire un résultat. Chacune doit afficher OK.</t>
  </si>
  <si>
    <t xml:space="preserve">Conventions</t>
  </si>
  <si>
    <t xml:space="preserve">Année de développement = année du règlement − année de survenance + 1. Les recours (montants négatifs) sont gardés : ils réduisent le coût du sinistre.</t>
  </si>
  <si>
    <t xml:space="preserve">Tout est en formules : changez un montant dans Règlements, tout se met à jour.</t>
  </si>
  <si>
    <t xml:space="preserve">L'exercice guidé qui accompagne ce classeur est sur www.primepure.fr, page « Atelier Chain Ladder ». Société et données entièrement fictives.</t>
  </si>
  <si>
    <t xml:space="preserve">id_sinistre</t>
  </si>
  <si>
    <t xml:space="preserve">source</t>
  </si>
  <si>
    <t xml:space="preserve">classe_risque</t>
  </si>
  <si>
    <t xml:space="preserve">somme_assuree</t>
  </si>
  <si>
    <t xml:space="preserve">date_survenance</t>
  </si>
  <si>
    <t xml:space="preserve">date_declaration</t>
  </si>
  <si>
    <t xml:space="preserve">statut</t>
  </si>
  <si>
    <t xml:space="preserve">date_cloture</t>
  </si>
  <si>
    <t xml:space="preserve">M1-00011</t>
  </si>
  <si>
    <t xml:space="preserve">M1</t>
  </si>
  <si>
    <t xml:space="preserve">clos</t>
  </si>
  <si>
    <t xml:space="preserve">M1-00017</t>
  </si>
  <si>
    <t xml:space="preserve">M1-00018</t>
  </si>
  <si>
    <t xml:space="preserve">M1-00024</t>
  </si>
  <si>
    <t xml:space="preserve">M1-00034</t>
  </si>
  <si>
    <t xml:space="preserve">M1-00036</t>
  </si>
  <si>
    <t xml:space="preserve">M1-00042</t>
  </si>
  <si>
    <t xml:space="preserve">M1-00063</t>
  </si>
  <si>
    <t xml:space="preserve">M1-00079</t>
  </si>
  <si>
    <t xml:space="preserve">M1-00104</t>
  </si>
  <si>
    <t xml:space="preserve">M1-00114</t>
  </si>
  <si>
    <t xml:space="preserve">M1-00137</t>
  </si>
  <si>
    <t xml:space="preserve">M1-00152</t>
  </si>
  <si>
    <t xml:space="preserve">M1-00154</t>
  </si>
  <si>
    <t xml:space="preserve">M1-00164</t>
  </si>
  <si>
    <t xml:space="preserve">M1-00165</t>
  </si>
  <si>
    <t xml:space="preserve">M1-00168</t>
  </si>
  <si>
    <t xml:space="preserve">M1-00169</t>
  </si>
  <si>
    <t xml:space="preserve">M1-00174</t>
  </si>
  <si>
    <t xml:space="preserve">M1-00181</t>
  </si>
  <si>
    <t xml:space="preserve">M1-00188</t>
  </si>
  <si>
    <t xml:space="preserve">M1-00200</t>
  </si>
  <si>
    <t xml:space="preserve">M1-00201</t>
  </si>
  <si>
    <t xml:space="preserve">M1-00221</t>
  </si>
  <si>
    <t xml:space="preserve">M1-00241</t>
  </si>
  <si>
    <t xml:space="preserve">M1-00242</t>
  </si>
  <si>
    <t xml:space="preserve">M1-00252</t>
  </si>
  <si>
    <t xml:space="preserve">M1-00263</t>
  </si>
  <si>
    <t xml:space="preserve">M1-00267</t>
  </si>
  <si>
    <t xml:space="preserve">M1-00270</t>
  </si>
  <si>
    <t xml:space="preserve">M1-00276</t>
  </si>
  <si>
    <t xml:space="preserve">M1-00280</t>
  </si>
  <si>
    <t xml:space="preserve">M1-00313</t>
  </si>
  <si>
    <t xml:space="preserve">M1-00315</t>
  </si>
  <si>
    <t xml:space="preserve">M1-00317</t>
  </si>
  <si>
    <t xml:space="preserve">M1-00338</t>
  </si>
  <si>
    <t xml:space="preserve">M1-00345</t>
  </si>
  <si>
    <t xml:space="preserve">M1-00350</t>
  </si>
  <si>
    <t xml:space="preserve">M1-00363</t>
  </si>
  <si>
    <t xml:space="preserve">M1-00383</t>
  </si>
  <si>
    <t xml:space="preserve">M1-00393</t>
  </si>
  <si>
    <t xml:space="preserve">M1-00419</t>
  </si>
  <si>
    <t xml:space="preserve">M1-00420</t>
  </si>
  <si>
    <t xml:space="preserve">M1-00427</t>
  </si>
  <si>
    <t xml:space="preserve">M1-00428</t>
  </si>
  <si>
    <t xml:space="preserve">M1-00432</t>
  </si>
  <si>
    <t xml:space="preserve">M1-00435</t>
  </si>
  <si>
    <t xml:space="preserve">M1-00440</t>
  </si>
  <si>
    <t xml:space="preserve">M1-00455</t>
  </si>
  <si>
    <t xml:space="preserve">M1-00464</t>
  </si>
  <si>
    <t xml:space="preserve">M1-00472</t>
  </si>
  <si>
    <t xml:space="preserve">M1-00475</t>
  </si>
  <si>
    <t xml:space="preserve">M1-00476</t>
  </si>
  <si>
    <t xml:space="preserve">M1-00481</t>
  </si>
  <si>
    <t xml:space="preserve">M1-00482</t>
  </si>
  <si>
    <t xml:space="preserve">M1-00484</t>
  </si>
  <si>
    <t xml:space="preserve">M1-00504</t>
  </si>
  <si>
    <t xml:space="preserve">M1-00506</t>
  </si>
  <si>
    <t xml:space="preserve">M1-00508</t>
  </si>
  <si>
    <t xml:space="preserve">M1-00510</t>
  </si>
  <si>
    <t xml:space="preserve">M1-00511</t>
  </si>
  <si>
    <t xml:space="preserve">M1-00517</t>
  </si>
  <si>
    <t xml:space="preserve">M1-00533</t>
  </si>
  <si>
    <t xml:space="preserve">M1-00537</t>
  </si>
  <si>
    <t xml:space="preserve">M1-00545</t>
  </si>
  <si>
    <t xml:space="preserve">M1-00550</t>
  </si>
  <si>
    <t xml:space="preserve">M1-00555</t>
  </si>
  <si>
    <t xml:space="preserve">M1-00581</t>
  </si>
  <si>
    <t xml:space="preserve">M1-00606</t>
  </si>
  <si>
    <t xml:space="preserve">M1-00615</t>
  </si>
  <si>
    <t xml:space="preserve">M1-00617</t>
  </si>
  <si>
    <t xml:space="preserve">M1-00618</t>
  </si>
  <si>
    <t xml:space="preserve">M1-00642</t>
  </si>
  <si>
    <t xml:space="preserve">M1-00645</t>
  </si>
  <si>
    <t xml:space="preserve">M1-00648</t>
  </si>
  <si>
    <t xml:space="preserve">M1-00649</t>
  </si>
  <si>
    <t xml:space="preserve">M1-00654</t>
  </si>
  <si>
    <t xml:space="preserve">M1-00656</t>
  </si>
  <si>
    <t xml:space="preserve">M1-00677</t>
  </si>
  <si>
    <t xml:space="preserve">M1-00679</t>
  </si>
  <si>
    <t xml:space="preserve">M1-00681</t>
  </si>
  <si>
    <t xml:space="preserve">M1-00694</t>
  </si>
  <si>
    <t xml:space="preserve">M1-00699</t>
  </si>
  <si>
    <t xml:space="preserve">M1-00700</t>
  </si>
  <si>
    <t xml:space="preserve">M1-00707</t>
  </si>
  <si>
    <t xml:space="preserve">M1-00723</t>
  </si>
  <si>
    <t xml:space="preserve">M1-00735</t>
  </si>
  <si>
    <t xml:space="preserve">M1-00736</t>
  </si>
  <si>
    <t xml:space="preserve">M1-00741</t>
  </si>
  <si>
    <t xml:space="preserve">M1-00748</t>
  </si>
  <si>
    <t xml:space="preserve">M1-00751</t>
  </si>
  <si>
    <t xml:space="preserve">M1-00782</t>
  </si>
  <si>
    <t xml:space="preserve">M1-00784</t>
  </si>
  <si>
    <t xml:space="preserve">M1-00790</t>
  </si>
  <si>
    <t xml:space="preserve">M1-00801</t>
  </si>
  <si>
    <t xml:space="preserve">M1-00802</t>
  </si>
  <si>
    <t xml:space="preserve">M1-00805</t>
  </si>
  <si>
    <t xml:space="preserve">M1-00825</t>
  </si>
  <si>
    <t xml:space="preserve">M1-00837</t>
  </si>
  <si>
    <t xml:space="preserve">M1-00848</t>
  </si>
  <si>
    <t xml:space="preserve">M1-00852</t>
  </si>
  <si>
    <t xml:space="preserve">M1-00854</t>
  </si>
  <si>
    <t xml:space="preserve">M1-00856</t>
  </si>
  <si>
    <t xml:space="preserve">M1-00862</t>
  </si>
  <si>
    <t xml:space="preserve">M1-00865</t>
  </si>
  <si>
    <t xml:space="preserve">M1-00868</t>
  </si>
  <si>
    <t xml:space="preserve">M1-00870</t>
  </si>
  <si>
    <t xml:space="preserve">M1-00871</t>
  </si>
  <si>
    <t xml:space="preserve">M1-00873</t>
  </si>
  <si>
    <t xml:space="preserve">M1-00905</t>
  </si>
  <si>
    <t xml:space="preserve">M1-00906</t>
  </si>
  <si>
    <t xml:space="preserve">M1-00909</t>
  </si>
  <si>
    <t xml:space="preserve">M1-00923</t>
  </si>
  <si>
    <t xml:space="preserve">M1-00926</t>
  </si>
  <si>
    <t xml:space="preserve">M1-00931</t>
  </si>
  <si>
    <t xml:space="preserve">M1-00941</t>
  </si>
  <si>
    <t xml:space="preserve">M1-00942</t>
  </si>
  <si>
    <t xml:space="preserve">M1-00958</t>
  </si>
  <si>
    <t xml:space="preserve">M1-00960</t>
  </si>
  <si>
    <t xml:space="preserve">M1-00993</t>
  </si>
  <si>
    <t xml:space="preserve">M1-00994</t>
  </si>
  <si>
    <t xml:space="preserve">M1-01010</t>
  </si>
  <si>
    <t xml:space="preserve">M1-01011</t>
  </si>
  <si>
    <t xml:space="preserve">M1-01019</t>
  </si>
  <si>
    <t xml:space="preserve">M1-01024</t>
  </si>
  <si>
    <t xml:space="preserve">M1-01025</t>
  </si>
  <si>
    <t xml:space="preserve">M1-01026</t>
  </si>
  <si>
    <t xml:space="preserve">M1-01027</t>
  </si>
  <si>
    <t xml:space="preserve">M1-01036</t>
  </si>
  <si>
    <t xml:space="preserve">M1-01042</t>
  </si>
  <si>
    <t xml:space="preserve">M1-01044</t>
  </si>
  <si>
    <t xml:space="preserve">M1-01046</t>
  </si>
  <si>
    <t xml:space="preserve">M1-01052</t>
  </si>
  <si>
    <t xml:space="preserve">M1-01054</t>
  </si>
  <si>
    <t xml:space="preserve">M1-01061</t>
  </si>
  <si>
    <t xml:space="preserve">M1-01067</t>
  </si>
  <si>
    <t xml:space="preserve">M1-01071</t>
  </si>
  <si>
    <t xml:space="preserve">M1-01074</t>
  </si>
  <si>
    <t xml:space="preserve">M1-01082</t>
  </si>
  <si>
    <t xml:space="preserve">M1-01084</t>
  </si>
  <si>
    <t xml:space="preserve">M1-01093</t>
  </si>
  <si>
    <t xml:space="preserve">M1-01096</t>
  </si>
  <si>
    <t xml:space="preserve">M1-01105</t>
  </si>
  <si>
    <t xml:space="preserve">M1-01113</t>
  </si>
  <si>
    <t xml:space="preserve">M1-01121</t>
  </si>
  <si>
    <t xml:space="preserve">M1-01132</t>
  </si>
  <si>
    <t xml:space="preserve">M1-01140</t>
  </si>
  <si>
    <t xml:space="preserve">M1-01151</t>
  </si>
  <si>
    <t xml:space="preserve">M1-01156</t>
  </si>
  <si>
    <t xml:space="preserve">M1-01166</t>
  </si>
  <si>
    <t xml:space="preserve">M1-01172</t>
  </si>
  <si>
    <t xml:space="preserve">M1-01200</t>
  </si>
  <si>
    <t xml:space="preserve">M1-01209</t>
  </si>
  <si>
    <t xml:space="preserve">M1-01214</t>
  </si>
  <si>
    <t xml:space="preserve">M1-01216</t>
  </si>
  <si>
    <t xml:space="preserve">M1-01217</t>
  </si>
  <si>
    <t xml:space="preserve">M1-01223</t>
  </si>
  <si>
    <t xml:space="preserve">M1-01224</t>
  </si>
  <si>
    <t xml:space="preserve">M1-01234</t>
  </si>
  <si>
    <t xml:space="preserve">M1-01235</t>
  </si>
  <si>
    <t xml:space="preserve">M1-01239</t>
  </si>
  <si>
    <t xml:space="preserve">M1-01240</t>
  </si>
  <si>
    <t xml:space="preserve">M1-01283</t>
  </si>
  <si>
    <t xml:space="preserve">M1-01288</t>
  </si>
  <si>
    <t xml:space="preserve">M1-01296</t>
  </si>
  <si>
    <t xml:space="preserve">M1-01300</t>
  </si>
  <si>
    <t xml:space="preserve">M1-01305</t>
  </si>
  <si>
    <t xml:space="preserve">M1-01314</t>
  </si>
  <si>
    <t xml:space="preserve">M1-01320</t>
  </si>
  <si>
    <t xml:space="preserve">M1-01335</t>
  </si>
  <si>
    <t xml:space="preserve">M1-01339</t>
  </si>
  <si>
    <t xml:space="preserve">M1-01342</t>
  </si>
  <si>
    <t xml:space="preserve">M1-01356</t>
  </si>
  <si>
    <t xml:space="preserve">M1-01374</t>
  </si>
  <si>
    <t xml:space="preserve">M1-01382</t>
  </si>
  <si>
    <t xml:space="preserve">M1-01392</t>
  </si>
  <si>
    <t xml:space="preserve">M1-01396</t>
  </si>
  <si>
    <t xml:space="preserve">M1-01419</t>
  </si>
  <si>
    <t xml:space="preserve">M1-01421</t>
  </si>
  <si>
    <t xml:space="preserve">M1-01432</t>
  </si>
  <si>
    <t xml:space="preserve">M1-01434</t>
  </si>
  <si>
    <t xml:space="preserve">M1-01437</t>
  </si>
  <si>
    <t xml:space="preserve">M1-01440</t>
  </si>
  <si>
    <t xml:space="preserve">M1-01445</t>
  </si>
  <si>
    <t xml:space="preserve">M1-01446</t>
  </si>
  <si>
    <t xml:space="preserve">M1-01468</t>
  </si>
  <si>
    <t xml:space="preserve">M1-01471</t>
  </si>
  <si>
    <t xml:space="preserve">M1-01498</t>
  </si>
  <si>
    <t xml:space="preserve">M1-01500</t>
  </si>
  <si>
    <t xml:space="preserve">M1-01501</t>
  </si>
  <si>
    <t xml:space="preserve">M1-01502</t>
  </si>
  <si>
    <t xml:space="preserve">M1-01510</t>
  </si>
  <si>
    <t xml:space="preserve">M1-01512</t>
  </si>
  <si>
    <t xml:space="preserve">M1-01520</t>
  </si>
  <si>
    <t xml:space="preserve">M1-01523</t>
  </si>
  <si>
    <t xml:space="preserve">M1-01524</t>
  </si>
  <si>
    <t xml:space="preserve">M1-01538</t>
  </si>
  <si>
    <t xml:space="preserve">M1-01541</t>
  </si>
  <si>
    <t xml:space="preserve">M1-01547</t>
  </si>
  <si>
    <t xml:space="preserve">M1-01554</t>
  </si>
  <si>
    <t xml:space="preserve">M1-01556</t>
  </si>
  <si>
    <t xml:space="preserve">M1-01575</t>
  </si>
  <si>
    <t xml:space="preserve">M1-01578</t>
  </si>
  <si>
    <t xml:space="preserve">M1-01580</t>
  </si>
  <si>
    <t xml:space="preserve">M1-01583</t>
  </si>
  <si>
    <t xml:space="preserve">M1-01600</t>
  </si>
  <si>
    <t xml:space="preserve">M1-01607</t>
  </si>
  <si>
    <t xml:space="preserve">M1-01615</t>
  </si>
  <si>
    <t xml:space="preserve">M1-01620</t>
  </si>
  <si>
    <t xml:space="preserve">M1-01622</t>
  </si>
  <si>
    <t xml:space="preserve">M1-01627</t>
  </si>
  <si>
    <t xml:space="preserve">M1-01633</t>
  </si>
  <si>
    <t xml:space="preserve">M1-01635</t>
  </si>
  <si>
    <t xml:space="preserve">M1-01640</t>
  </si>
  <si>
    <t xml:space="preserve">M1-01646</t>
  </si>
  <si>
    <t xml:space="preserve">M1-01648</t>
  </si>
  <si>
    <t xml:space="preserve">M1-01703</t>
  </si>
  <si>
    <t xml:space="preserve">M1-01707</t>
  </si>
  <si>
    <t xml:space="preserve">M1-01713</t>
  </si>
  <si>
    <t xml:space="preserve">M1-01717</t>
  </si>
  <si>
    <t xml:space="preserve">M1-01720</t>
  </si>
  <si>
    <t xml:space="preserve">M1-01724</t>
  </si>
  <si>
    <t xml:space="preserve">M1-01729</t>
  </si>
  <si>
    <t xml:space="preserve">M1-01738</t>
  </si>
  <si>
    <t xml:space="preserve">M1-01740</t>
  </si>
  <si>
    <t xml:space="preserve">ouvert</t>
  </si>
  <si>
    <t xml:space="preserve">M1-01741</t>
  </si>
  <si>
    <t xml:space="preserve">M1-01742</t>
  </si>
  <si>
    <t xml:space="preserve">M1-01744</t>
  </si>
  <si>
    <t xml:space="preserve">M1-01752</t>
  </si>
  <si>
    <t xml:space="preserve">M1-01759</t>
  </si>
  <si>
    <t xml:space="preserve">M1-01770</t>
  </si>
  <si>
    <t xml:space="preserve">M1-01773</t>
  </si>
  <si>
    <t xml:space="preserve">M1-01777</t>
  </si>
  <si>
    <t xml:space="preserve">M1-01784</t>
  </si>
  <si>
    <t xml:space="preserve">M1-01785</t>
  </si>
  <si>
    <t xml:space="preserve">M1-01787</t>
  </si>
  <si>
    <t xml:space="preserve">M1-01789</t>
  </si>
  <si>
    <t xml:space="preserve">M1-01812</t>
  </si>
  <si>
    <t xml:space="preserve">M1-01819</t>
  </si>
  <si>
    <t xml:space="preserve">M1-01825</t>
  </si>
  <si>
    <t xml:space="preserve">M1-01826</t>
  </si>
  <si>
    <t xml:space="preserve">M1-01844</t>
  </si>
  <si>
    <t xml:space="preserve">M1-01848</t>
  </si>
  <si>
    <t xml:space="preserve">M1-01860</t>
  </si>
  <si>
    <t xml:space="preserve">M1-01875</t>
  </si>
  <si>
    <t xml:space="preserve">M1-01876</t>
  </si>
  <si>
    <t xml:space="preserve">M1-01878</t>
  </si>
  <si>
    <t xml:space="preserve">M1-01893</t>
  </si>
  <si>
    <t xml:space="preserve">M1-01895</t>
  </si>
  <si>
    <t xml:space="preserve">M1-01897</t>
  </si>
  <si>
    <t xml:space="preserve">M1-01909</t>
  </si>
  <si>
    <t xml:space="preserve">M1-01919</t>
  </si>
  <si>
    <t xml:space="preserve">M1-01921</t>
  </si>
  <si>
    <t xml:space="preserve">M1-01929</t>
  </si>
  <si>
    <t xml:space="preserve">M1-01948</t>
  </si>
  <si>
    <t xml:space="preserve">M1-01951</t>
  </si>
  <si>
    <t xml:space="preserve">M1-01975</t>
  </si>
  <si>
    <t xml:space="preserve">M1-01981</t>
  </si>
  <si>
    <t xml:space="preserve">M1-01988</t>
  </si>
  <si>
    <t xml:space="preserve">M1-01993</t>
  </si>
  <si>
    <t xml:space="preserve">M1-01997</t>
  </si>
  <si>
    <t xml:space="preserve">M1-02004</t>
  </si>
  <si>
    <t xml:space="preserve">M1-02019</t>
  </si>
  <si>
    <t xml:space="preserve">M1-02024</t>
  </si>
  <si>
    <t xml:space="preserve">M1-02035</t>
  </si>
  <si>
    <t xml:space="preserve">M1-02040</t>
  </si>
  <si>
    <t xml:space="preserve">M1-02043</t>
  </si>
  <si>
    <t xml:space="preserve">M1-02055</t>
  </si>
  <si>
    <t xml:space="preserve">M1-02056</t>
  </si>
  <si>
    <t xml:space="preserve">M1-02060</t>
  </si>
  <si>
    <t xml:space="preserve">M1-02063</t>
  </si>
  <si>
    <t xml:space="preserve">M1-02065</t>
  </si>
  <si>
    <t xml:space="preserve">M1-02080</t>
  </si>
  <si>
    <t xml:space="preserve">M1-02081</t>
  </si>
  <si>
    <t xml:space="preserve">M1-02086</t>
  </si>
  <si>
    <t xml:space="preserve">M1-02088</t>
  </si>
  <si>
    <t xml:space="preserve">M1-02098</t>
  </si>
  <si>
    <t xml:space="preserve">M1-02099</t>
  </si>
  <si>
    <t xml:space="preserve">M1-02101</t>
  </si>
  <si>
    <t xml:space="preserve">M1-02119</t>
  </si>
  <si>
    <t xml:space="preserve">M1-02121</t>
  </si>
  <si>
    <t xml:space="preserve">M1-02125</t>
  </si>
  <si>
    <t xml:space="preserve">M1-02132</t>
  </si>
  <si>
    <t xml:space="preserve">M1-02137</t>
  </si>
  <si>
    <t xml:space="preserve">M1-02142</t>
  </si>
  <si>
    <t xml:space="preserve">M1-02145</t>
  </si>
  <si>
    <t xml:space="preserve">M1-02149</t>
  </si>
  <si>
    <t xml:space="preserve">M1-02156</t>
  </si>
  <si>
    <t xml:space="preserve">M1-02169</t>
  </si>
  <si>
    <t xml:space="preserve">M1-02182</t>
  </si>
  <si>
    <t xml:space="preserve">M1-02186</t>
  </si>
  <si>
    <t xml:space="preserve">M1-02187</t>
  </si>
  <si>
    <t xml:space="preserve">M1-02195</t>
  </si>
  <si>
    <t xml:space="preserve">M1-02198</t>
  </si>
  <si>
    <t xml:space="preserve">M1-02199</t>
  </si>
  <si>
    <t xml:space="preserve">M1-02210</t>
  </si>
  <si>
    <t xml:space="preserve">M1-02211</t>
  </si>
  <si>
    <t xml:space="preserve">M1-02218</t>
  </si>
  <si>
    <t xml:space="preserve">M1-02223</t>
  </si>
  <si>
    <t xml:space="preserve">M1-02224</t>
  </si>
  <si>
    <t xml:space="preserve">M1-02225</t>
  </si>
  <si>
    <t xml:space="preserve">M1-02247</t>
  </si>
  <si>
    <t xml:space="preserve">M1-02268</t>
  </si>
  <si>
    <t xml:space="preserve">M1-02285</t>
  </si>
  <si>
    <t xml:space="preserve">M1-02286</t>
  </si>
  <si>
    <t xml:space="preserve">M1-02293</t>
  </si>
  <si>
    <t xml:space="preserve">M1-02294</t>
  </si>
  <si>
    <t xml:space="preserve">M1-02297</t>
  </si>
  <si>
    <t xml:space="preserve">M1-02298</t>
  </si>
  <si>
    <t xml:space="preserve">M1-02305</t>
  </si>
  <si>
    <t xml:space="preserve">M1-02311</t>
  </si>
  <si>
    <t xml:space="preserve">M1-02323</t>
  </si>
  <si>
    <t xml:space="preserve">M1-02335</t>
  </si>
  <si>
    <t xml:space="preserve">M1-02340</t>
  </si>
  <si>
    <t xml:space="preserve">M1-02342</t>
  </si>
  <si>
    <t xml:space="preserve">M1-02343</t>
  </si>
  <si>
    <t xml:space="preserve">M1-02352</t>
  </si>
  <si>
    <t xml:space="preserve">M1-02354</t>
  </si>
  <si>
    <t xml:space="preserve">M1-02364</t>
  </si>
  <si>
    <t xml:space="preserve">M1-02369</t>
  </si>
  <si>
    <t xml:space="preserve">M1-02376</t>
  </si>
  <si>
    <t xml:space="preserve">M1-02393</t>
  </si>
  <si>
    <t xml:space="preserve">M1-02399</t>
  </si>
  <si>
    <t xml:space="preserve">M1-02415</t>
  </si>
  <si>
    <t xml:space="preserve">M1-02424</t>
  </si>
  <si>
    <t xml:space="preserve">M1-02432</t>
  </si>
  <si>
    <t xml:space="preserve">M1-02435</t>
  </si>
  <si>
    <t xml:space="preserve">M1-02440</t>
  </si>
  <si>
    <t xml:space="preserve">M1-02448</t>
  </si>
  <si>
    <t xml:space="preserve">M1-02456</t>
  </si>
  <si>
    <t xml:space="preserve">M1-02458</t>
  </si>
  <si>
    <t xml:space="preserve">M1-02468</t>
  </si>
  <si>
    <t xml:space="preserve">M1-02469</t>
  </si>
  <si>
    <t xml:space="preserve">M1-02473</t>
  </si>
  <si>
    <t xml:space="preserve">M1-02476</t>
  </si>
  <si>
    <t xml:space="preserve">M1-02479</t>
  </si>
  <si>
    <t xml:space="preserve">M1-02480</t>
  </si>
  <si>
    <t xml:space="preserve">M1-02489</t>
  </si>
  <si>
    <t xml:space="preserve">M1-02505</t>
  </si>
  <si>
    <t xml:space="preserve">M1-02513</t>
  </si>
  <si>
    <t xml:space="preserve">M1-02517</t>
  </si>
  <si>
    <t xml:space="preserve">M1-02520</t>
  </si>
  <si>
    <t xml:space="preserve">M1-02528</t>
  </si>
  <si>
    <t xml:space="preserve">M1-02531</t>
  </si>
  <si>
    <t xml:space="preserve">M1-02539</t>
  </si>
  <si>
    <t xml:space="preserve">M1-02542</t>
  </si>
  <si>
    <t xml:space="preserve">M1-02544</t>
  </si>
  <si>
    <t xml:space="preserve">M1-02548</t>
  </si>
  <si>
    <t xml:space="preserve">M1-02550</t>
  </si>
  <si>
    <t xml:space="preserve">M1-02552</t>
  </si>
  <si>
    <t xml:space="preserve">M1-02562</t>
  </si>
  <si>
    <t xml:space="preserve">M1-02580</t>
  </si>
  <si>
    <t xml:space="preserve">M1-02581</t>
  </si>
  <si>
    <t xml:space="preserve">M1-02586</t>
  </si>
  <si>
    <t xml:space="preserve">M1-02592</t>
  </si>
  <si>
    <t xml:space="preserve">M1-02598</t>
  </si>
  <si>
    <t xml:space="preserve">M1-02599</t>
  </si>
  <si>
    <t xml:space="preserve">M1-02614</t>
  </si>
  <si>
    <t xml:space="preserve">M1-02615</t>
  </si>
  <si>
    <t xml:space="preserve">M1-02616</t>
  </si>
  <si>
    <t xml:space="preserve">M1-02617</t>
  </si>
  <si>
    <t xml:space="preserve">M1-02640</t>
  </si>
  <si>
    <t xml:space="preserve">M1-02643</t>
  </si>
  <si>
    <t xml:space="preserve">M1-02649</t>
  </si>
  <si>
    <t xml:space="preserve">M1-02651</t>
  </si>
  <si>
    <t xml:space="preserve">M1-02659</t>
  </si>
  <si>
    <t xml:space="preserve">M1-02683</t>
  </si>
  <si>
    <t xml:space="preserve">M1-02691</t>
  </si>
  <si>
    <t xml:space="preserve">M1-02692</t>
  </si>
  <si>
    <t xml:space="preserve">M1-02696</t>
  </si>
  <si>
    <t xml:space="preserve">M1-02719</t>
  </si>
  <si>
    <t xml:space="preserve">M1-02734</t>
  </si>
  <si>
    <t xml:space="preserve">M1-02736</t>
  </si>
  <si>
    <t xml:space="preserve">M1-02774</t>
  </si>
  <si>
    <t xml:space="preserve">M1-02777</t>
  </si>
  <si>
    <t xml:space="preserve">M1-02780</t>
  </si>
  <si>
    <t xml:space="preserve">M1-02787</t>
  </si>
  <si>
    <t xml:space="preserve">M1-02795</t>
  </si>
  <si>
    <t xml:space="preserve">M1-02798</t>
  </si>
  <si>
    <t xml:space="preserve">M1-02801</t>
  </si>
  <si>
    <t xml:space="preserve">M1-02802</t>
  </si>
  <si>
    <t xml:space="preserve">M1-02807</t>
  </si>
  <si>
    <t xml:space="preserve">M1-02820</t>
  </si>
  <si>
    <t xml:space="preserve">M1-02824</t>
  </si>
  <si>
    <t xml:space="preserve">M1-02825</t>
  </si>
  <si>
    <t xml:space="preserve">M1-02830</t>
  </si>
  <si>
    <t xml:space="preserve">M1-02834</t>
  </si>
  <si>
    <t xml:space="preserve">M1-02856</t>
  </si>
  <si>
    <t xml:space="preserve">M1-02857</t>
  </si>
  <si>
    <t xml:space="preserve">M1-02859</t>
  </si>
  <si>
    <t xml:space="preserve">M1-02875</t>
  </si>
  <si>
    <t xml:space="preserve">M1-02876</t>
  </si>
  <si>
    <t xml:space="preserve">M1-02882</t>
  </si>
  <si>
    <t xml:space="preserve">M1-02906</t>
  </si>
  <si>
    <t xml:space="preserve">M1-02912</t>
  </si>
  <si>
    <t xml:space="preserve">M1-02913</t>
  </si>
  <si>
    <t xml:space="preserve">M1-02925</t>
  </si>
  <si>
    <t xml:space="preserve">M1-02968</t>
  </si>
  <si>
    <t xml:space="preserve">M1-02970</t>
  </si>
  <si>
    <t xml:space="preserve">M1-02974</t>
  </si>
  <si>
    <t xml:space="preserve">M1-02983</t>
  </si>
  <si>
    <t xml:space="preserve">M1-02987</t>
  </si>
  <si>
    <t xml:space="preserve">M1-03003</t>
  </si>
  <si>
    <t xml:space="preserve">M1-03011</t>
  </si>
  <si>
    <t xml:space="preserve">M1-03016</t>
  </si>
  <si>
    <t xml:space="preserve">M1-03019</t>
  </si>
  <si>
    <t xml:space="preserve">M1-03026</t>
  </si>
  <si>
    <t xml:space="preserve">M1-03027</t>
  </si>
  <si>
    <t xml:space="preserve">M1-03029</t>
  </si>
  <si>
    <t xml:space="preserve">M1-03030</t>
  </si>
  <si>
    <t xml:space="preserve">M1-03035</t>
  </si>
  <si>
    <t xml:space="preserve">M1-03043</t>
  </si>
  <si>
    <t xml:space="preserve">M1-03058</t>
  </si>
  <si>
    <t xml:space="preserve">M1-03061</t>
  </si>
  <si>
    <t xml:space="preserve">M1-03062</t>
  </si>
  <si>
    <t xml:space="preserve">M1-03064</t>
  </si>
  <si>
    <t xml:space="preserve">M1-03068</t>
  </si>
  <si>
    <t xml:space="preserve">M1-03072</t>
  </si>
  <si>
    <t xml:space="preserve">M1-03075</t>
  </si>
  <si>
    <t xml:space="preserve">M1-03082</t>
  </si>
  <si>
    <t xml:space="preserve">M1-03085</t>
  </si>
  <si>
    <t xml:space="preserve">M1-03089</t>
  </si>
  <si>
    <t xml:space="preserve">M1-03102</t>
  </si>
  <si>
    <t xml:space="preserve">M1-03104</t>
  </si>
  <si>
    <t xml:space="preserve">M1-03105</t>
  </si>
  <si>
    <t xml:space="preserve">M1-03109</t>
  </si>
  <si>
    <t xml:space="preserve">M1-03126</t>
  </si>
  <si>
    <t xml:space="preserve">M1-03137</t>
  </si>
  <si>
    <t xml:space="preserve">M1-03151</t>
  </si>
  <si>
    <t xml:space="preserve">M1-03160</t>
  </si>
  <si>
    <t xml:space="preserve">M1-03173</t>
  </si>
  <si>
    <t xml:space="preserve">M1-03175</t>
  </si>
  <si>
    <t xml:space="preserve">M1-03176</t>
  </si>
  <si>
    <t xml:space="preserve">M1-03179</t>
  </si>
  <si>
    <t xml:space="preserve">M1-03182</t>
  </si>
  <si>
    <t xml:space="preserve">M1-03183</t>
  </si>
  <si>
    <t xml:space="preserve">M1-03189</t>
  </si>
  <si>
    <t xml:space="preserve">M1-03197</t>
  </si>
  <si>
    <t xml:space="preserve">M1-03199</t>
  </si>
  <si>
    <t xml:space="preserve">M1-03222</t>
  </si>
  <si>
    <t xml:space="preserve">M1-03231</t>
  </si>
  <si>
    <t xml:space="preserve">M1-03245</t>
  </si>
  <si>
    <t xml:space="preserve">M1-03248</t>
  </si>
  <si>
    <t xml:space="preserve">M1-03256</t>
  </si>
  <si>
    <t xml:space="preserve">M1-03289</t>
  </si>
  <si>
    <t xml:space="preserve">M1-03292</t>
  </si>
  <si>
    <t xml:space="preserve">M1-03293</t>
  </si>
  <si>
    <t xml:space="preserve">M1-03295</t>
  </si>
  <si>
    <t xml:space="preserve">M1-03302</t>
  </si>
  <si>
    <t xml:space="preserve">M1-03304</t>
  </si>
  <si>
    <t xml:space="preserve">M1-03326</t>
  </si>
  <si>
    <t xml:space="preserve">M1-03327</t>
  </si>
  <si>
    <t xml:space="preserve">M1-03328</t>
  </si>
  <si>
    <t xml:space="preserve">M1-03333</t>
  </si>
  <si>
    <t xml:space="preserve">M1-03336</t>
  </si>
  <si>
    <t xml:space="preserve">M1-03338</t>
  </si>
  <si>
    <t xml:space="preserve">M1-03342</t>
  </si>
  <si>
    <t xml:space="preserve">M1-03344</t>
  </si>
  <si>
    <t xml:space="preserve">M1-03346</t>
  </si>
  <si>
    <t xml:space="preserve">M1-03348</t>
  </si>
  <si>
    <t xml:space="preserve">M1-03350</t>
  </si>
  <si>
    <t xml:space="preserve">M1-03351</t>
  </si>
  <si>
    <t xml:space="preserve">M1-03360</t>
  </si>
  <si>
    <t xml:space="preserve">M1-03381</t>
  </si>
  <si>
    <t xml:space="preserve">M1-03385</t>
  </si>
  <si>
    <t xml:space="preserve">M1-03386</t>
  </si>
  <si>
    <t xml:space="preserve">M1-03393</t>
  </si>
  <si>
    <t xml:space="preserve">M1-03401</t>
  </si>
  <si>
    <t xml:space="preserve">M1-03404</t>
  </si>
  <si>
    <t xml:space="preserve">M1-03405</t>
  </si>
  <si>
    <t xml:space="preserve">M1-03407</t>
  </si>
  <si>
    <t xml:space="preserve">M1-03412</t>
  </si>
  <si>
    <t xml:space="preserve">M1-03418</t>
  </si>
  <si>
    <t xml:space="preserve">M1-03420</t>
  </si>
  <si>
    <t xml:space="preserve">M1-03427</t>
  </si>
  <si>
    <t xml:space="preserve">M1-03463</t>
  </si>
  <si>
    <t xml:space="preserve">M1-03465</t>
  </si>
  <si>
    <t xml:space="preserve">M1-03477</t>
  </si>
  <si>
    <t xml:space="preserve">M1-03486</t>
  </si>
  <si>
    <t xml:space="preserve">M1-03499</t>
  </si>
  <si>
    <t xml:space="preserve">M1-03502</t>
  </si>
  <si>
    <t xml:space="preserve">M1-03506</t>
  </si>
  <si>
    <t xml:space="preserve">M1-03509</t>
  </si>
  <si>
    <t xml:space="preserve">M1-03518</t>
  </si>
  <si>
    <t xml:space="preserve">M1-03539</t>
  </si>
  <si>
    <t xml:space="preserve">M1-03548</t>
  </si>
  <si>
    <t xml:space="preserve">M1-03562</t>
  </si>
  <si>
    <t xml:space="preserve">M1-03565</t>
  </si>
  <si>
    <t xml:space="preserve">M1-03575</t>
  </si>
  <si>
    <t xml:space="preserve">M1-03576</t>
  </si>
  <si>
    <t xml:space="preserve">M1-03586</t>
  </si>
  <si>
    <t xml:space="preserve">M1-03592</t>
  </si>
  <si>
    <t xml:space="preserve">M1-03595</t>
  </si>
  <si>
    <t xml:space="preserve">M1-03620</t>
  </si>
  <si>
    <t xml:space="preserve">M1-03623</t>
  </si>
  <si>
    <t xml:space="preserve">M1-03627</t>
  </si>
  <si>
    <t xml:space="preserve">M1-03631</t>
  </si>
  <si>
    <t xml:space="preserve">M1-03633</t>
  </si>
  <si>
    <t xml:space="preserve">M1-03641</t>
  </si>
  <si>
    <t xml:space="preserve">M1-03644</t>
  </si>
  <si>
    <t xml:space="preserve">M1-03659</t>
  </si>
  <si>
    <t xml:space="preserve">M1-03663</t>
  </si>
  <si>
    <t xml:space="preserve">M1-03664</t>
  </si>
  <si>
    <t xml:space="preserve">M1-03669</t>
  </si>
  <si>
    <t xml:space="preserve">M1-03672</t>
  </si>
  <si>
    <t xml:space="preserve">M1-03673</t>
  </si>
  <si>
    <t xml:space="preserve">M1-03677</t>
  </si>
  <si>
    <t xml:space="preserve">M1-03699</t>
  </si>
  <si>
    <t xml:space="preserve">M1-03706</t>
  </si>
  <si>
    <t xml:space="preserve">M1-03720</t>
  </si>
  <si>
    <t xml:space="preserve">M1-03731</t>
  </si>
  <si>
    <t xml:space="preserve">M1-03734</t>
  </si>
  <si>
    <t xml:space="preserve">M1-03735</t>
  </si>
  <si>
    <t xml:space="preserve">M1-03741</t>
  </si>
  <si>
    <t xml:space="preserve">M1-03746</t>
  </si>
  <si>
    <t xml:space="preserve">M1-03752</t>
  </si>
  <si>
    <t xml:space="preserve">M1-03759</t>
  </si>
  <si>
    <t xml:space="preserve">M1-03765</t>
  </si>
  <si>
    <t xml:space="preserve">M1-03782</t>
  </si>
  <si>
    <t xml:space="preserve">M1-03797</t>
  </si>
  <si>
    <t xml:space="preserve">M1-03802</t>
  </si>
  <si>
    <t xml:space="preserve">M1-03814</t>
  </si>
  <si>
    <t xml:space="preserve">M1-03818</t>
  </si>
  <si>
    <t xml:space="preserve">M1-03820</t>
  </si>
  <si>
    <t xml:space="preserve">M1-03823</t>
  </si>
  <si>
    <t xml:space="preserve">M1-03827</t>
  </si>
  <si>
    <t xml:space="preserve">M1-03832</t>
  </si>
  <si>
    <t xml:space="preserve">M1-03836</t>
  </si>
  <si>
    <t xml:space="preserve">M1-03837</t>
  </si>
  <si>
    <t xml:space="preserve">M1-03851</t>
  </si>
  <si>
    <t xml:space="preserve">M1-03853</t>
  </si>
  <si>
    <t xml:space="preserve">M1-03856</t>
  </si>
  <si>
    <t xml:space="preserve">M1-03857</t>
  </si>
  <si>
    <t xml:space="preserve">M1-03858</t>
  </si>
  <si>
    <t xml:space="preserve">M1-03895</t>
  </si>
  <si>
    <t xml:space="preserve">M1-03900</t>
  </si>
  <si>
    <t xml:space="preserve">M1-03903</t>
  </si>
  <si>
    <t xml:space="preserve">M1-03911</t>
  </si>
  <si>
    <t xml:space="preserve">M1-03921</t>
  </si>
  <si>
    <t xml:space="preserve">M1-03924</t>
  </si>
  <si>
    <t xml:space="preserve">M1-03928</t>
  </si>
  <si>
    <t xml:space="preserve">M1-03932</t>
  </si>
  <si>
    <t xml:space="preserve">M1-03933</t>
  </si>
  <si>
    <t xml:space="preserve">M1-03939</t>
  </si>
  <si>
    <t xml:space="preserve">M1-03943</t>
  </si>
  <si>
    <t xml:space="preserve">M1-03944</t>
  </si>
  <si>
    <t xml:space="preserve">M1-03951</t>
  </si>
  <si>
    <t xml:space="preserve">M1-03970</t>
  </si>
  <si>
    <t xml:space="preserve">M1-03974</t>
  </si>
  <si>
    <t xml:space="preserve">M1-03975</t>
  </si>
  <si>
    <t xml:space="preserve">M1-03977</t>
  </si>
  <si>
    <t xml:space="preserve">M1-03984</t>
  </si>
  <si>
    <t xml:space="preserve">M1-04000</t>
  </si>
  <si>
    <t xml:space="preserve">M1-04002</t>
  </si>
  <si>
    <t xml:space="preserve">M1-04007</t>
  </si>
  <si>
    <t xml:space="preserve">M1-04010</t>
  </si>
  <si>
    <t xml:space="preserve">M1-04021</t>
  </si>
  <si>
    <t xml:space="preserve">M1-04024</t>
  </si>
  <si>
    <t xml:space="preserve">M1-04027</t>
  </si>
  <si>
    <t xml:space="preserve">M1-04032</t>
  </si>
  <si>
    <t xml:space="preserve">M1-04035</t>
  </si>
  <si>
    <t xml:space="preserve">M1-04042</t>
  </si>
  <si>
    <t xml:space="preserve">M1-04048</t>
  </si>
  <si>
    <t xml:space="preserve">M1-04057</t>
  </si>
  <si>
    <t xml:space="preserve">M1-04063</t>
  </si>
  <si>
    <t xml:space="preserve">M1-04064</t>
  </si>
  <si>
    <t xml:space="preserve">M1-04081</t>
  </si>
  <si>
    <t xml:space="preserve">M1-04095</t>
  </si>
  <si>
    <t xml:space="preserve">M1-04100</t>
  </si>
  <si>
    <t xml:space="preserve">M1-04101</t>
  </si>
  <si>
    <t xml:space="preserve">M1-04103</t>
  </si>
  <si>
    <t xml:space="preserve">M1-04115</t>
  </si>
  <si>
    <t xml:space="preserve">M1-04118</t>
  </si>
  <si>
    <t xml:space="preserve">M1-04124</t>
  </si>
  <si>
    <t xml:space="preserve">M1-04135</t>
  </si>
  <si>
    <t xml:space="preserve">M1-04141</t>
  </si>
  <si>
    <t xml:space="preserve">M1-04150</t>
  </si>
  <si>
    <t xml:space="preserve">M1-04168</t>
  </si>
  <si>
    <t xml:space="preserve">M1-04175</t>
  </si>
  <si>
    <t xml:space="preserve">M1-04182</t>
  </si>
  <si>
    <t xml:space="preserve">M1-04219</t>
  </si>
  <si>
    <t xml:space="preserve">M1-04220</t>
  </si>
  <si>
    <t xml:space="preserve">M1-04222</t>
  </si>
  <si>
    <t xml:space="preserve">M1-04227</t>
  </si>
  <si>
    <t xml:space="preserve">M1-04228</t>
  </si>
  <si>
    <t xml:space="preserve">M1-04236</t>
  </si>
  <si>
    <t xml:space="preserve">M1-04242</t>
  </si>
  <si>
    <t xml:space="preserve">M2-00001</t>
  </si>
  <si>
    <t xml:space="preserve">M2</t>
  </si>
  <si>
    <t xml:space="preserve">M2-00002</t>
  </si>
  <si>
    <t xml:space="preserve">M2-00010</t>
  </si>
  <si>
    <t xml:space="preserve">M2-00014</t>
  </si>
  <si>
    <t xml:space="preserve">M2-00020</t>
  </si>
  <si>
    <t xml:space="preserve">M2-00027</t>
  </si>
  <si>
    <t xml:space="preserve">M2-00031</t>
  </si>
  <si>
    <t xml:space="preserve">M2-00042</t>
  </si>
  <si>
    <t xml:space="preserve">M2-00044</t>
  </si>
  <si>
    <t xml:space="preserve">M2-00047</t>
  </si>
  <si>
    <t xml:space="preserve">M2-00068</t>
  </si>
  <si>
    <t xml:space="preserve">M2-00074</t>
  </si>
  <si>
    <t xml:space="preserve">M2-00076</t>
  </si>
  <si>
    <t xml:space="preserve">M2-00079</t>
  </si>
  <si>
    <t xml:space="preserve">M2-00084</t>
  </si>
  <si>
    <t xml:space="preserve">M2-00098</t>
  </si>
  <si>
    <t xml:space="preserve">M2-00103</t>
  </si>
  <si>
    <t xml:space="preserve">M2-00114</t>
  </si>
  <si>
    <t xml:space="preserve">M2-00126</t>
  </si>
  <si>
    <t xml:space="preserve">M2-00140</t>
  </si>
  <si>
    <t xml:space="preserve">M2-00141</t>
  </si>
  <si>
    <t xml:space="preserve">M2-00145</t>
  </si>
  <si>
    <t xml:space="preserve">M2-00147</t>
  </si>
  <si>
    <t xml:space="preserve">M2-00150</t>
  </si>
  <si>
    <t xml:space="preserve">M2-00152</t>
  </si>
  <si>
    <t xml:space="preserve">M2-00154</t>
  </si>
  <si>
    <t xml:space="preserve">M2-00160</t>
  </si>
  <si>
    <t xml:space="preserve">M2-00161</t>
  </si>
  <si>
    <t xml:space="preserve">M2-00166</t>
  </si>
  <si>
    <t xml:space="preserve">M2-00182</t>
  </si>
  <si>
    <t xml:space="preserve">M2-00184</t>
  </si>
  <si>
    <t xml:space="preserve">M2-00186</t>
  </si>
  <si>
    <t xml:space="preserve">M2-00194</t>
  </si>
  <si>
    <t xml:space="preserve">M2-00207</t>
  </si>
  <si>
    <t xml:space="preserve">M2-00208</t>
  </si>
  <si>
    <t xml:space="preserve">M2-00215</t>
  </si>
  <si>
    <t xml:space="preserve">M2-00230</t>
  </si>
  <si>
    <t xml:space="preserve">M2-00233</t>
  </si>
  <si>
    <t xml:space="preserve">M2-00235</t>
  </si>
  <si>
    <t xml:space="preserve">M2-00239</t>
  </si>
  <si>
    <t xml:space="preserve">M2-00242</t>
  </si>
  <si>
    <t xml:space="preserve">M2-00248</t>
  </si>
  <si>
    <t xml:space="preserve">M2-00250</t>
  </si>
  <si>
    <t xml:space="preserve">M2-00251</t>
  </si>
  <si>
    <t xml:space="preserve">M2-00261</t>
  </si>
  <si>
    <t xml:space="preserve">M2-00278</t>
  </si>
  <si>
    <t xml:space="preserve">M2-00282</t>
  </si>
  <si>
    <t xml:space="preserve">M2-00285</t>
  </si>
  <si>
    <t xml:space="preserve">M2-00300</t>
  </si>
  <si>
    <t xml:space="preserve">M2-00306</t>
  </si>
  <si>
    <t xml:space="preserve">M2-00307</t>
  </si>
  <si>
    <t xml:space="preserve">M2-00319</t>
  </si>
  <si>
    <t xml:space="preserve">M2-00323</t>
  </si>
  <si>
    <t xml:space="preserve">M2-00336</t>
  </si>
  <si>
    <t xml:space="preserve">M2-00348</t>
  </si>
  <si>
    <t xml:space="preserve">M2-00353</t>
  </si>
  <si>
    <t xml:space="preserve">M2-00389</t>
  </si>
  <si>
    <t xml:space="preserve">M2-00395</t>
  </si>
  <si>
    <t xml:space="preserve">M2-00398</t>
  </si>
  <si>
    <t xml:space="preserve">M2-00438</t>
  </si>
  <si>
    <t xml:space="preserve">M2-00450</t>
  </si>
  <si>
    <t xml:space="preserve">M2-00454</t>
  </si>
  <si>
    <t xml:space="preserve">M2-00457</t>
  </si>
  <si>
    <t xml:space="preserve">M2-00458</t>
  </si>
  <si>
    <t xml:space="preserve">M2-00468</t>
  </si>
  <si>
    <t xml:space="preserve">M2-00469</t>
  </si>
  <si>
    <t xml:space="preserve">M2-00471</t>
  </si>
  <si>
    <t xml:space="preserve">M2-00476</t>
  </si>
  <si>
    <t xml:space="preserve">M2-00495</t>
  </si>
  <si>
    <t xml:space="preserve">M2-00496</t>
  </si>
  <si>
    <t xml:space="preserve">M2-00502</t>
  </si>
  <si>
    <t xml:space="preserve">M2-00504</t>
  </si>
  <si>
    <t xml:space="preserve">M2-00512</t>
  </si>
  <si>
    <t xml:space="preserve">M2-00522</t>
  </si>
  <si>
    <t xml:space="preserve">M2-00524</t>
  </si>
  <si>
    <t xml:space="preserve">M2-00539</t>
  </si>
  <si>
    <t xml:space="preserve">M2-00551</t>
  </si>
  <si>
    <t xml:space="preserve">M2-00554</t>
  </si>
  <si>
    <t xml:space="preserve">M2-00557</t>
  </si>
  <si>
    <t xml:space="preserve">M2-00566</t>
  </si>
  <si>
    <t xml:space="preserve">M2-00570</t>
  </si>
  <si>
    <t xml:space="preserve">M2-00573</t>
  </si>
  <si>
    <t xml:space="preserve">M2-00586</t>
  </si>
  <si>
    <t xml:space="preserve">M2-00588</t>
  </si>
  <si>
    <t xml:space="preserve">M2-00592</t>
  </si>
  <si>
    <t xml:space="preserve">M2-00603</t>
  </si>
  <si>
    <t xml:space="preserve">M2-00614</t>
  </si>
  <si>
    <t xml:space="preserve">M2-00626</t>
  </si>
  <si>
    <t xml:space="preserve">M2-00637</t>
  </si>
  <si>
    <t xml:space="preserve">M2-00645</t>
  </si>
  <si>
    <t xml:space="preserve">M2-00647</t>
  </si>
  <si>
    <t xml:space="preserve">M2-00652</t>
  </si>
  <si>
    <t xml:space="preserve">M2-00666</t>
  </si>
  <si>
    <t xml:space="preserve">M2-00670</t>
  </si>
  <si>
    <t xml:space="preserve">M2-00701</t>
  </si>
  <si>
    <t xml:space="preserve">M2-00703</t>
  </si>
  <si>
    <t xml:space="preserve">M2-00705</t>
  </si>
  <si>
    <t xml:space="preserve">M2-00711</t>
  </si>
  <si>
    <t xml:space="preserve">M2-00719</t>
  </si>
  <si>
    <t xml:space="preserve">M2-00726</t>
  </si>
  <si>
    <t xml:space="preserve">M2-00747</t>
  </si>
  <si>
    <t xml:space="preserve">M2-00755</t>
  </si>
  <si>
    <t xml:space="preserve">M2-00795</t>
  </si>
  <si>
    <t xml:space="preserve">M2-00797</t>
  </si>
  <si>
    <t xml:space="preserve">M2-00809</t>
  </si>
  <si>
    <t xml:space="preserve">M2-00849</t>
  </si>
  <si>
    <t xml:space="preserve">M2-00851</t>
  </si>
  <si>
    <t xml:space="preserve">M2-00856</t>
  </si>
  <si>
    <t xml:space="preserve">M2-00861</t>
  </si>
  <si>
    <t xml:space="preserve">M2-00875</t>
  </si>
  <si>
    <t xml:space="preserve">M2-00899</t>
  </si>
  <si>
    <t xml:space="preserve">M2-00920</t>
  </si>
  <si>
    <t xml:space="preserve">M2-00922</t>
  </si>
  <si>
    <t xml:space="preserve">M2-00934</t>
  </si>
  <si>
    <t xml:space="preserve">M2-00948</t>
  </si>
  <si>
    <t xml:space="preserve">M2-00964</t>
  </si>
  <si>
    <t xml:space="preserve">M2-00966</t>
  </si>
  <si>
    <t xml:space="preserve">M2-00968</t>
  </si>
  <si>
    <t xml:space="preserve">M2-00972</t>
  </si>
  <si>
    <t xml:space="preserve">M2-00977</t>
  </si>
  <si>
    <t xml:space="preserve">M2-00996</t>
  </si>
  <si>
    <t xml:space="preserve">M2-01002</t>
  </si>
  <si>
    <t xml:space="preserve">M2-01009</t>
  </si>
  <si>
    <t xml:space="preserve">M2-01014</t>
  </si>
  <si>
    <t xml:space="preserve">M2-01019</t>
  </si>
  <si>
    <t xml:space="preserve">M2-01024</t>
  </si>
  <si>
    <t xml:space="preserve">M2-01032</t>
  </si>
  <si>
    <t xml:space="preserve">M2-01044</t>
  </si>
  <si>
    <t xml:space="preserve">M2-01061</t>
  </si>
  <si>
    <t xml:space="preserve">M2-01063</t>
  </si>
  <si>
    <t xml:space="preserve">M2-01064</t>
  </si>
  <si>
    <t xml:space="preserve">M2-01065</t>
  </si>
  <si>
    <t xml:space="preserve">M2-01073</t>
  </si>
  <si>
    <t xml:space="preserve">M2-01084</t>
  </si>
  <si>
    <t xml:space="preserve">M2-01089</t>
  </si>
  <si>
    <t xml:space="preserve">M2-01105</t>
  </si>
  <si>
    <t xml:space="preserve">M2-01108</t>
  </si>
  <si>
    <t xml:space="preserve">M2-01109</t>
  </si>
  <si>
    <t xml:space="preserve">M2-01119</t>
  </si>
  <si>
    <t xml:space="preserve">M2-01122</t>
  </si>
  <si>
    <t xml:space="preserve">M2-01124</t>
  </si>
  <si>
    <t xml:space="preserve">M2-01136</t>
  </si>
  <si>
    <t xml:space="preserve">M2-01138</t>
  </si>
  <si>
    <t xml:space="preserve">M2-01147</t>
  </si>
  <si>
    <t xml:space="preserve">M2-01149</t>
  </si>
  <si>
    <t xml:space="preserve">M2-01157</t>
  </si>
  <si>
    <t xml:space="preserve">M2-01176</t>
  </si>
  <si>
    <t xml:space="preserve">M2-01180</t>
  </si>
  <si>
    <t xml:space="preserve">M2-01194</t>
  </si>
  <si>
    <t xml:space="preserve">M2-01198</t>
  </si>
  <si>
    <t xml:space="preserve">M2-01200</t>
  </si>
  <si>
    <t xml:space="preserve">M2-01202</t>
  </si>
  <si>
    <t xml:space="preserve">M2-01208</t>
  </si>
  <si>
    <t xml:space="preserve">M2-01217</t>
  </si>
  <si>
    <t xml:space="preserve">M2-01228</t>
  </si>
  <si>
    <t xml:space="preserve">M2-01242</t>
  </si>
  <si>
    <t xml:space="preserve">M2-01245</t>
  </si>
  <si>
    <t xml:space="preserve">M2-01249</t>
  </si>
  <si>
    <t xml:space="preserve">M2-01255</t>
  </si>
  <si>
    <t xml:space="preserve">M2-01260</t>
  </si>
  <si>
    <t xml:space="preserve">M2-01289</t>
  </si>
  <si>
    <t xml:space="preserve">M2-01297</t>
  </si>
  <si>
    <t xml:space="preserve">M2-01298</t>
  </si>
  <si>
    <t xml:space="preserve">M2-01302</t>
  </si>
  <si>
    <t xml:space="preserve">M2-01309</t>
  </si>
  <si>
    <t xml:space="preserve">M2-01334</t>
  </si>
  <si>
    <t xml:space="preserve">M2-01342</t>
  </si>
  <si>
    <t xml:space="preserve">M2-01357</t>
  </si>
  <si>
    <t xml:space="preserve">M2-01358</t>
  </si>
  <si>
    <t xml:space="preserve">M2-01361</t>
  </si>
  <si>
    <t xml:space="preserve">M2-01368</t>
  </si>
  <si>
    <t xml:space="preserve">M2-01389</t>
  </si>
  <si>
    <t xml:space="preserve">M2-01392</t>
  </si>
  <si>
    <t xml:space="preserve">M2-01398</t>
  </si>
  <si>
    <t xml:space="preserve">M2-01401</t>
  </si>
  <si>
    <t xml:space="preserve">M2-01405</t>
  </si>
  <si>
    <t xml:space="preserve">M2-01424</t>
  </si>
  <si>
    <t xml:space="preserve">M2-01431</t>
  </si>
  <si>
    <t xml:space="preserve">M2-01432</t>
  </si>
  <si>
    <t xml:space="preserve">M2-01439</t>
  </si>
  <si>
    <t xml:space="preserve">M2-01441</t>
  </si>
  <si>
    <t xml:space="preserve">M2-01454</t>
  </si>
  <si>
    <t xml:space="preserve">M2-01469</t>
  </si>
  <si>
    <t xml:space="preserve">M2-01474</t>
  </si>
  <si>
    <t xml:space="preserve">M2-01491</t>
  </si>
  <si>
    <t xml:space="preserve">M2-01496</t>
  </si>
  <si>
    <t xml:space="preserve">M2-01499</t>
  </si>
  <si>
    <t xml:space="preserve">M2-01516</t>
  </si>
  <si>
    <t xml:space="preserve">M2-01518</t>
  </si>
  <si>
    <t xml:space="preserve">M2-01522</t>
  </si>
  <si>
    <t xml:space="preserve">M2-01525</t>
  </si>
  <si>
    <t xml:space="preserve">M2-01536</t>
  </si>
  <si>
    <t xml:space="preserve">M2-01538</t>
  </si>
  <si>
    <t xml:space="preserve">M2-01539</t>
  </si>
  <si>
    <t xml:space="preserve">M2-01553</t>
  </si>
  <si>
    <t xml:space="preserve">M2-01571</t>
  </si>
  <si>
    <t xml:space="preserve">M2-01576</t>
  </si>
  <si>
    <t xml:space="preserve">M2-01587</t>
  </si>
  <si>
    <t xml:space="preserve">M2-01589</t>
  </si>
  <si>
    <t xml:space="preserve">M2-01595</t>
  </si>
  <si>
    <t xml:space="preserve">M2-01606</t>
  </si>
  <si>
    <t xml:space="preserve">M2-01612</t>
  </si>
  <si>
    <t xml:space="preserve">M2-01624</t>
  </si>
  <si>
    <t xml:space="preserve">M2-01633</t>
  </si>
  <si>
    <t xml:space="preserve">M2-01637</t>
  </si>
  <si>
    <t xml:space="preserve">M2-01639</t>
  </si>
  <si>
    <t xml:space="preserve">M2-01644</t>
  </si>
  <si>
    <t xml:space="preserve">M2-01662</t>
  </si>
  <si>
    <t xml:space="preserve">M2-01664</t>
  </si>
  <si>
    <t xml:space="preserve">M2-01669</t>
  </si>
  <si>
    <t xml:space="preserve">M2-01670</t>
  </si>
  <si>
    <t xml:space="preserve">M2-01672</t>
  </si>
  <si>
    <t xml:space="preserve">M2-01675</t>
  </si>
  <si>
    <t xml:space="preserve">M2-01680</t>
  </si>
  <si>
    <t xml:space="preserve">M2-01708</t>
  </si>
  <si>
    <t xml:space="preserve">M2-01709</t>
  </si>
  <si>
    <t xml:space="preserve">M2-01710</t>
  </si>
  <si>
    <t xml:space="preserve">M2-01715</t>
  </si>
  <si>
    <t xml:space="preserve">M2-01746</t>
  </si>
  <si>
    <t xml:space="preserve">M2-01757</t>
  </si>
  <si>
    <t xml:space="preserve">M2-01761</t>
  </si>
  <si>
    <t xml:space="preserve">M2-01778</t>
  </si>
  <si>
    <t xml:space="preserve">M2-01782</t>
  </si>
  <si>
    <t xml:space="preserve">M2-01787</t>
  </si>
  <si>
    <t xml:space="preserve">M2-01789</t>
  </si>
  <si>
    <t xml:space="preserve">M2-01800</t>
  </si>
  <si>
    <t xml:space="preserve">M2-01809</t>
  </si>
  <si>
    <t xml:space="preserve">M2-01811</t>
  </si>
  <si>
    <t xml:space="preserve">M2-01835</t>
  </si>
  <si>
    <t xml:space="preserve">M2-01839</t>
  </si>
  <si>
    <t xml:space="preserve">M2-01846</t>
  </si>
  <si>
    <t xml:space="preserve">M2-01862</t>
  </si>
  <si>
    <t xml:space="preserve">M2-01884</t>
  </si>
  <si>
    <t xml:space="preserve">M2-01890</t>
  </si>
  <si>
    <t xml:space="preserve">M2-01894</t>
  </si>
  <si>
    <t xml:space="preserve">M2-01903</t>
  </si>
  <si>
    <t xml:space="preserve">M2-01906</t>
  </si>
  <si>
    <t xml:space="preserve">M2-01907</t>
  </si>
  <si>
    <t xml:space="preserve">M2-01908</t>
  </si>
  <si>
    <t xml:space="preserve">M2-01920</t>
  </si>
  <si>
    <t xml:space="preserve">M2-01924</t>
  </si>
  <si>
    <t xml:space="preserve">M2-01933</t>
  </si>
  <si>
    <t xml:space="preserve">M2-01943</t>
  </si>
  <si>
    <t xml:space="preserve">M2-01953</t>
  </si>
  <si>
    <t xml:space="preserve">M2-01962</t>
  </si>
  <si>
    <t xml:space="preserve">M2-01965</t>
  </si>
  <si>
    <t xml:space="preserve">M2-01967</t>
  </si>
  <si>
    <t xml:space="preserve">M2-01969</t>
  </si>
  <si>
    <t xml:space="preserve">M2-01980</t>
  </si>
  <si>
    <t xml:space="preserve">M2-01983</t>
  </si>
  <si>
    <t xml:space="preserve">M2-01986</t>
  </si>
  <si>
    <t xml:space="preserve">M2-01988</t>
  </si>
  <si>
    <t xml:space="preserve">M2-01990</t>
  </si>
  <si>
    <t xml:space="preserve">M2-01991</t>
  </si>
  <si>
    <t xml:space="preserve">M2-01992</t>
  </si>
  <si>
    <t xml:space="preserve">M2-01995</t>
  </si>
  <si>
    <t xml:space="preserve">M2-02000</t>
  </si>
  <si>
    <t xml:space="preserve">M2-02009</t>
  </si>
  <si>
    <t xml:space="preserve">M2-02016</t>
  </si>
  <si>
    <t xml:space="preserve">M2-02022</t>
  </si>
  <si>
    <t xml:space="preserve">M2-02031</t>
  </si>
  <si>
    <t xml:space="preserve">M2-02034</t>
  </si>
  <si>
    <t xml:space="preserve">M2-02039</t>
  </si>
  <si>
    <t xml:space="preserve">M2-02041</t>
  </si>
  <si>
    <t xml:space="preserve">M2-02061</t>
  </si>
  <si>
    <t xml:space="preserve">M2-02080</t>
  </si>
  <si>
    <t xml:space="preserve">M2-02085</t>
  </si>
  <si>
    <t xml:space="preserve">M2-02092</t>
  </si>
  <si>
    <t xml:space="preserve">M2-02093</t>
  </si>
  <si>
    <t xml:space="preserve">M2-02102</t>
  </si>
  <si>
    <t xml:space="preserve">M2-02111</t>
  </si>
  <si>
    <t xml:space="preserve">M2-02112</t>
  </si>
  <si>
    <t xml:space="preserve">M2-02129</t>
  </si>
  <si>
    <t xml:space="preserve">M2-02136</t>
  </si>
  <si>
    <t xml:space="preserve">M2-02139</t>
  </si>
  <si>
    <t xml:space="preserve">M2-02150</t>
  </si>
  <si>
    <t xml:space="preserve">M2-02154</t>
  </si>
  <si>
    <t xml:space="preserve">M2-02169</t>
  </si>
  <si>
    <t xml:space="preserve">M2-02177</t>
  </si>
  <si>
    <t xml:space="preserve">M2-02178</t>
  </si>
  <si>
    <t xml:space="preserve">M2-02181</t>
  </si>
  <si>
    <t xml:space="preserve">M2-02188</t>
  </si>
  <si>
    <t xml:space="preserve">M2-02190</t>
  </si>
  <si>
    <t xml:space="preserve">M2-02206</t>
  </si>
  <si>
    <t xml:space="preserve">M2-02219</t>
  </si>
  <si>
    <t xml:space="preserve">M2-02226</t>
  </si>
  <si>
    <t xml:space="preserve">M2-02228</t>
  </si>
  <si>
    <t xml:space="preserve">M2-02236</t>
  </si>
  <si>
    <t xml:space="preserve">M2-02245</t>
  </si>
  <si>
    <t xml:space="preserve">M2-02255</t>
  </si>
  <si>
    <t xml:space="preserve">M2-02257</t>
  </si>
  <si>
    <t xml:space="preserve">M2-02263</t>
  </si>
  <si>
    <t xml:space="preserve">M2-02264</t>
  </si>
  <si>
    <t xml:space="preserve">M2-02265</t>
  </si>
  <si>
    <t xml:space="preserve">M2-02269</t>
  </si>
  <si>
    <t xml:space="preserve">M2-02279</t>
  </si>
  <si>
    <t xml:space="preserve">M2-02294</t>
  </si>
  <si>
    <t xml:space="preserve">M2-02296</t>
  </si>
  <si>
    <t xml:space="preserve">M2-02306</t>
  </si>
  <si>
    <t xml:space="preserve">M2-02312</t>
  </si>
  <si>
    <t xml:space="preserve">M2-02347</t>
  </si>
  <si>
    <t xml:space="preserve">M2-02353</t>
  </si>
  <si>
    <t xml:space="preserve">M2-02366</t>
  </si>
  <si>
    <t xml:space="preserve">M2-02367</t>
  </si>
  <si>
    <t xml:space="preserve">M2-02374</t>
  </si>
  <si>
    <t xml:space="preserve">M2-02376</t>
  </si>
  <si>
    <t xml:space="preserve">M2-02390</t>
  </si>
  <si>
    <t xml:space="preserve">M2-02396</t>
  </si>
  <si>
    <t xml:space="preserve">M2-02398</t>
  </si>
  <si>
    <t xml:space="preserve">M2-02404</t>
  </si>
  <si>
    <t xml:space="preserve">M2-02405</t>
  </si>
  <si>
    <t xml:space="preserve">M2-02408</t>
  </si>
  <si>
    <t xml:space="preserve">M2-02412</t>
  </si>
  <si>
    <t xml:space="preserve">M2-02413</t>
  </si>
  <si>
    <t xml:space="preserve">M2-02417</t>
  </si>
  <si>
    <t xml:space="preserve">M2-02431</t>
  </si>
  <si>
    <t xml:space="preserve">M2-02435</t>
  </si>
  <si>
    <t xml:space="preserve">M2-02441</t>
  </si>
  <si>
    <t xml:space="preserve">M2-02457</t>
  </si>
  <si>
    <t xml:space="preserve">M2-02472</t>
  </si>
  <si>
    <t xml:space="preserve">M2-02496</t>
  </si>
  <si>
    <t xml:space="preserve">M2-02505</t>
  </si>
  <si>
    <t xml:space="preserve">M2-02532</t>
  </si>
  <si>
    <t xml:space="preserve">M2-02535</t>
  </si>
  <si>
    <t xml:space="preserve">M2-02546</t>
  </si>
  <si>
    <t xml:space="preserve">M2-02554</t>
  </si>
  <si>
    <t xml:space="preserve">M2-02556</t>
  </si>
  <si>
    <t xml:space="preserve">M2-02569</t>
  </si>
  <si>
    <t xml:space="preserve">M2-02574</t>
  </si>
  <si>
    <t xml:space="preserve">M2-02588</t>
  </si>
  <si>
    <t xml:space="preserve">M2-02590</t>
  </si>
  <si>
    <t xml:space="preserve">M2-02594</t>
  </si>
  <si>
    <t xml:space="preserve">M2-02603</t>
  </si>
  <si>
    <t xml:space="preserve">M2-02606</t>
  </si>
  <si>
    <t xml:space="preserve">M2-02627</t>
  </si>
  <si>
    <t xml:space="preserve">M2-02636</t>
  </si>
  <si>
    <t xml:space="preserve">M2-02638</t>
  </si>
  <si>
    <t xml:space="preserve">M2-02639</t>
  </si>
  <si>
    <t xml:space="preserve">M2-02641</t>
  </si>
  <si>
    <t xml:space="preserve">M2-02643</t>
  </si>
  <si>
    <t xml:space="preserve">M2-02648</t>
  </si>
  <si>
    <t xml:space="preserve">M2-02655</t>
  </si>
  <si>
    <t xml:space="preserve">M2-02656</t>
  </si>
  <si>
    <t xml:space="preserve">M2-02673</t>
  </si>
  <si>
    <t xml:space="preserve">M2-02684</t>
  </si>
  <si>
    <t xml:space="preserve">M2-02685</t>
  </si>
  <si>
    <t xml:space="preserve">M2-02686</t>
  </si>
  <si>
    <t xml:space="preserve">M2-02690</t>
  </si>
  <si>
    <t xml:space="preserve">M2-02695</t>
  </si>
  <si>
    <t xml:space="preserve">M2-02702</t>
  </si>
  <si>
    <t xml:space="preserve">M2-02714</t>
  </si>
  <si>
    <t xml:space="preserve">M2-02743</t>
  </si>
  <si>
    <t xml:space="preserve">M2-02756</t>
  </si>
  <si>
    <t xml:space="preserve">M2-02775</t>
  </si>
  <si>
    <t xml:space="preserve">M2-02803</t>
  </si>
  <si>
    <t xml:space="preserve">M2-02804</t>
  </si>
  <si>
    <t xml:space="preserve">M2-02811</t>
  </si>
  <si>
    <t xml:space="preserve">M2-02823</t>
  </si>
  <si>
    <t xml:space="preserve">M2-02828</t>
  </si>
  <si>
    <t xml:space="preserve">M2-02829</t>
  </si>
  <si>
    <t xml:space="preserve">M2-02831</t>
  </si>
  <si>
    <t xml:space="preserve">M2-02835</t>
  </si>
  <si>
    <t xml:space="preserve">M2-02837</t>
  </si>
  <si>
    <t xml:space="preserve">M2-02856</t>
  </si>
  <si>
    <t xml:space="preserve">M2-02859</t>
  </si>
  <si>
    <t xml:space="preserve">M2-02866</t>
  </si>
  <si>
    <t xml:space="preserve">M2-02867</t>
  </si>
  <si>
    <t xml:space="preserve">M2-02875</t>
  </si>
  <si>
    <t xml:space="preserve">M2-02898</t>
  </si>
  <si>
    <t xml:space="preserve">M2-02905</t>
  </si>
  <si>
    <t xml:space="preserve">M2-02913</t>
  </si>
  <si>
    <t xml:space="preserve">M2-02925</t>
  </si>
  <si>
    <t xml:space="preserve">M2-02932</t>
  </si>
  <si>
    <t xml:space="preserve">M2-02939</t>
  </si>
  <si>
    <t xml:space="preserve">M2-02946</t>
  </si>
  <si>
    <t xml:space="preserve">M2-02965</t>
  </si>
  <si>
    <t xml:space="preserve">M2-02983</t>
  </si>
  <si>
    <t xml:space="preserve">M2-02989</t>
  </si>
  <si>
    <t xml:space="preserve">M2-03003</t>
  </si>
  <si>
    <t xml:space="preserve">M2-03008</t>
  </si>
  <si>
    <t xml:space="preserve">M2-03009</t>
  </si>
  <si>
    <t xml:space="preserve">M2-03010</t>
  </si>
  <si>
    <t xml:space="preserve">M2-03011</t>
  </si>
  <si>
    <t xml:space="preserve">M2-03016</t>
  </si>
  <si>
    <t xml:space="preserve">M2-03017</t>
  </si>
  <si>
    <t xml:space="preserve">M2-03024</t>
  </si>
  <si>
    <t xml:space="preserve">M2-03028</t>
  </si>
  <si>
    <t xml:space="preserve">M2-03030</t>
  </si>
  <si>
    <t xml:space="preserve">M2-03035</t>
  </si>
  <si>
    <t xml:space="preserve">M2-03039</t>
  </si>
  <si>
    <t xml:space="preserve">M2-03047</t>
  </si>
  <si>
    <t xml:space="preserve">M2-03049</t>
  </si>
  <si>
    <t xml:space="preserve">M2-03060</t>
  </si>
  <si>
    <t xml:space="preserve">M2-03064</t>
  </si>
  <si>
    <t xml:space="preserve">M2-03070</t>
  </si>
  <si>
    <t xml:space="preserve">M2-03086</t>
  </si>
  <si>
    <t xml:space="preserve">M2-03095</t>
  </si>
  <si>
    <t xml:space="preserve">M2-03099</t>
  </si>
  <si>
    <t xml:space="preserve">M2-03105</t>
  </si>
  <si>
    <t xml:space="preserve">M2-03117</t>
  </si>
  <si>
    <t xml:space="preserve">M2-03118</t>
  </si>
  <si>
    <t xml:space="preserve">M2-03126</t>
  </si>
  <si>
    <t xml:space="preserve">M2-03127</t>
  </si>
  <si>
    <t xml:space="preserve">M2-03131</t>
  </si>
  <si>
    <t xml:space="preserve">M2-03135</t>
  </si>
  <si>
    <t xml:space="preserve">M2-03145</t>
  </si>
  <si>
    <t xml:space="preserve">M2-03152</t>
  </si>
  <si>
    <t xml:space="preserve">M2-03168</t>
  </si>
  <si>
    <t xml:space="preserve">M2-03173</t>
  </si>
  <si>
    <t xml:space="preserve">M2-03188</t>
  </si>
  <si>
    <t xml:space="preserve">M2-03197</t>
  </si>
  <si>
    <t xml:space="preserve">M2-03202</t>
  </si>
  <si>
    <t xml:space="preserve">M2-03203</t>
  </si>
  <si>
    <t xml:space="preserve">M2-03205</t>
  </si>
  <si>
    <t xml:space="preserve">M2-03214</t>
  </si>
  <si>
    <t xml:space="preserve">M2-03232</t>
  </si>
  <si>
    <t xml:space="preserve">M2-03235</t>
  </si>
  <si>
    <t xml:space="preserve">M2-03250</t>
  </si>
  <si>
    <t xml:space="preserve">M2-03253</t>
  </si>
  <si>
    <t xml:space="preserve">M2-03255</t>
  </si>
  <si>
    <t xml:space="preserve">M2-03257</t>
  </si>
  <si>
    <t xml:space="preserve">M2-03260</t>
  </si>
  <si>
    <t xml:space="preserve">M2-03276</t>
  </si>
  <si>
    <t xml:space="preserve">M2-03278</t>
  </si>
  <si>
    <t xml:space="preserve">M2-03288</t>
  </si>
  <si>
    <t xml:space="preserve">M2-03295</t>
  </si>
  <si>
    <t xml:space="preserve">M2-03297</t>
  </si>
  <si>
    <t xml:space="preserve">M2-03303</t>
  </si>
  <si>
    <t xml:space="preserve">M2-03321</t>
  </si>
  <si>
    <t xml:space="preserve">M2-03328</t>
  </si>
  <si>
    <t xml:space="preserve">M2-03341</t>
  </si>
  <si>
    <t xml:space="preserve">M2-03348</t>
  </si>
  <si>
    <t xml:space="preserve">M2-03354</t>
  </si>
  <si>
    <t xml:space="preserve">M2-03357</t>
  </si>
  <si>
    <t xml:space="preserve">M2-03366</t>
  </si>
  <si>
    <t xml:space="preserve">M2-03368</t>
  </si>
  <si>
    <t xml:space="preserve">M2-03380</t>
  </si>
  <si>
    <t xml:space="preserve">M2-03383</t>
  </si>
  <si>
    <t xml:space="preserve">M2-03401</t>
  </si>
  <si>
    <t xml:space="preserve">M2-03420</t>
  </si>
  <si>
    <t xml:space="preserve">M2-03425</t>
  </si>
  <si>
    <t xml:space="preserve">M2-03434</t>
  </si>
  <si>
    <t xml:space="preserve">id_reglement</t>
  </si>
  <si>
    <t xml:space="preserve">date_reglement</t>
  </si>
  <si>
    <t xml:space="preserve">montant</t>
  </si>
  <si>
    <t xml:space="preserve">nature</t>
  </si>
  <si>
    <t xml:space="preserve">annee_survenance</t>
  </si>
  <si>
    <t xml:space="preserve">annee_reglement</t>
  </si>
  <si>
    <t xml:space="preserve">developpement</t>
  </si>
  <si>
    <t xml:space="preserve">R000018</t>
  </si>
  <si>
    <t xml:space="preserve">indemnité</t>
  </si>
  <si>
    <t xml:space="preserve">R000027</t>
  </si>
  <si>
    <t xml:space="preserve">R000028</t>
  </si>
  <si>
    <t xml:space="preserve">R000040</t>
  </si>
  <si>
    <t xml:space="preserve">R000041</t>
  </si>
  <si>
    <t xml:space="preserve">R000061</t>
  </si>
  <si>
    <t xml:space="preserve">R000063</t>
  </si>
  <si>
    <t xml:space="preserve">R000064</t>
  </si>
  <si>
    <t xml:space="preserve">R000077</t>
  </si>
  <si>
    <t xml:space="preserve">R000078</t>
  </si>
  <si>
    <t xml:space="preserve">R000079</t>
  </si>
  <si>
    <t xml:space="preserve">R000111</t>
  </si>
  <si>
    <t xml:space="preserve">R000138</t>
  </si>
  <si>
    <t xml:space="preserve">R000139</t>
  </si>
  <si>
    <t xml:space="preserve">R000140</t>
  </si>
  <si>
    <t xml:space="preserve">R000186</t>
  </si>
  <si>
    <t xml:space="preserve">R000187</t>
  </si>
  <si>
    <t xml:space="preserve">R000188</t>
  </si>
  <si>
    <t xml:space="preserve">R000205</t>
  </si>
  <si>
    <t xml:space="preserve">R000248</t>
  </si>
  <si>
    <t xml:space="preserve">R000249</t>
  </si>
  <si>
    <t xml:space="preserve">R000278</t>
  </si>
  <si>
    <t xml:space="preserve">R000279</t>
  </si>
  <si>
    <t xml:space="preserve">R000281</t>
  </si>
  <si>
    <t xml:space="preserve">R000296</t>
  </si>
  <si>
    <t xml:space="preserve">R000297</t>
  </si>
  <si>
    <t xml:space="preserve">R000298</t>
  </si>
  <si>
    <t xml:space="preserve">R000299</t>
  </si>
  <si>
    <t xml:space="preserve">recours</t>
  </si>
  <si>
    <t xml:space="preserve">R000300</t>
  </si>
  <si>
    <t xml:space="preserve">R000301</t>
  </si>
  <si>
    <t xml:space="preserve">R000302</t>
  </si>
  <si>
    <t xml:space="preserve">R000306</t>
  </si>
  <si>
    <t xml:space="preserve">R000307</t>
  </si>
  <si>
    <t xml:space="preserve">R000308</t>
  </si>
  <si>
    <t xml:space="preserve">R000309</t>
  </si>
  <si>
    <t xml:space="preserve">R000310</t>
  </si>
  <si>
    <t xml:space="preserve">R000311</t>
  </si>
  <si>
    <t xml:space="preserve">R000321</t>
  </si>
  <si>
    <t xml:space="preserve">R000333</t>
  </si>
  <si>
    <t xml:space="preserve">R000347</t>
  </si>
  <si>
    <t xml:space="preserve">R000367</t>
  </si>
  <si>
    <t xml:space="preserve">R000368</t>
  </si>
  <si>
    <t xml:space="preserve">R000403</t>
  </si>
  <si>
    <t xml:space="preserve">R000404</t>
  </si>
  <si>
    <t xml:space="preserve">R000442</t>
  </si>
  <si>
    <t xml:space="preserve">R000443</t>
  </si>
  <si>
    <t xml:space="preserve">R000444</t>
  </si>
  <si>
    <t xml:space="preserve">R000445</t>
  </si>
  <si>
    <t xml:space="preserve">R000446</t>
  </si>
  <si>
    <t xml:space="preserve">R000447</t>
  </si>
  <si>
    <t xml:space="preserve">R000465</t>
  </si>
  <si>
    <t xml:space="preserve">R000483</t>
  </si>
  <si>
    <t xml:space="preserve">R000491</t>
  </si>
  <si>
    <t xml:space="preserve">R000497</t>
  </si>
  <si>
    <t xml:space="preserve">R000506</t>
  </si>
  <si>
    <t xml:space="preserve">R000507</t>
  </si>
  <si>
    <t xml:space="preserve">R000514</t>
  </si>
  <si>
    <t xml:space="preserve">R000569</t>
  </si>
  <si>
    <t xml:space="preserve">R000570</t>
  </si>
  <si>
    <t xml:space="preserve">R000571</t>
  </si>
  <si>
    <t xml:space="preserve">R000573</t>
  </si>
  <si>
    <t xml:space="preserve">R000574</t>
  </si>
  <si>
    <t xml:space="preserve">R000578</t>
  </si>
  <si>
    <t xml:space="preserve">R000620</t>
  </si>
  <si>
    <t xml:space="preserve">R000630</t>
  </si>
  <si>
    <t xml:space="preserve">R000637</t>
  </si>
  <si>
    <t xml:space="preserve">R000656</t>
  </si>
  <si>
    <t xml:space="preserve">R000657</t>
  </si>
  <si>
    <t xml:space="preserve">R000658</t>
  </si>
  <si>
    <t xml:space="preserve">R000690</t>
  </si>
  <si>
    <t xml:space="preserve">R000691</t>
  </si>
  <si>
    <t xml:space="preserve">R000692</t>
  </si>
  <si>
    <t xml:space="preserve">R000710</t>
  </si>
  <si>
    <t xml:space="preserve">R000711</t>
  </si>
  <si>
    <t xml:space="preserve">R000753</t>
  </si>
  <si>
    <t xml:space="preserve">R000754</t>
  </si>
  <si>
    <t xml:space="preserve">R000755</t>
  </si>
  <si>
    <t xml:space="preserve">R000756</t>
  </si>
  <si>
    <t xml:space="preserve">R000769</t>
  </si>
  <si>
    <t xml:space="preserve">R000770</t>
  </si>
  <si>
    <t xml:space="preserve">R000771</t>
  </si>
  <si>
    <t xml:space="preserve">R000772</t>
  </si>
  <si>
    <t xml:space="preserve">R000778</t>
  </si>
  <si>
    <t xml:space="preserve">R000783</t>
  </si>
  <si>
    <t xml:space="preserve">R000784</t>
  </si>
  <si>
    <t xml:space="preserve">R000793</t>
  </si>
  <si>
    <t xml:space="preserve">R000794</t>
  </si>
  <si>
    <t xml:space="preserve">R000819</t>
  </si>
  <si>
    <t xml:space="preserve">R000820</t>
  </si>
  <si>
    <t xml:space="preserve">R000821</t>
  </si>
  <si>
    <t xml:space="preserve">R000839</t>
  </si>
  <si>
    <t xml:space="preserve">R000840</t>
  </si>
  <si>
    <t xml:space="preserve">R000854</t>
  </si>
  <si>
    <t xml:space="preserve">R000859</t>
  </si>
  <si>
    <t xml:space="preserve">R000860</t>
  </si>
  <si>
    <t xml:space="preserve">R000866</t>
  </si>
  <si>
    <t xml:space="preserve">R000867</t>
  </si>
  <si>
    <t xml:space="preserve">R000868</t>
  </si>
  <si>
    <t xml:space="preserve">R000871</t>
  </si>
  <si>
    <t xml:space="preserve">R000872</t>
  </si>
  <si>
    <t xml:space="preserve">R000873</t>
  </si>
  <si>
    <t xml:space="preserve">R000914</t>
  </si>
  <si>
    <t xml:space="preserve">R000916</t>
  </si>
  <si>
    <t xml:space="preserve">R000917</t>
  </si>
  <si>
    <t xml:space="preserve">R000920</t>
  </si>
  <si>
    <t xml:space="preserve">R000924</t>
  </si>
  <si>
    <t xml:space="preserve">R000925</t>
  </si>
  <si>
    <t xml:space="preserve">R000926</t>
  </si>
  <si>
    <t xml:space="preserve">R000927</t>
  </si>
  <si>
    <t xml:space="preserve">R000928</t>
  </si>
  <si>
    <t xml:space="preserve">R000936</t>
  </si>
  <si>
    <t xml:space="preserve">R000937</t>
  </si>
  <si>
    <t xml:space="preserve">R000938</t>
  </si>
  <si>
    <t xml:space="preserve">R000969</t>
  </si>
  <si>
    <t xml:space="preserve">R000970</t>
  </si>
  <si>
    <t xml:space="preserve">R000974</t>
  </si>
  <si>
    <t xml:space="preserve">R000975</t>
  </si>
  <si>
    <t xml:space="preserve">R000976</t>
  </si>
  <si>
    <t xml:space="preserve">R000987</t>
  </si>
  <si>
    <t xml:space="preserve">R000988</t>
  </si>
  <si>
    <t xml:space="preserve">R000995</t>
  </si>
  <si>
    <t xml:space="preserve">R001006</t>
  </si>
  <si>
    <t xml:space="preserve">R001007</t>
  </si>
  <si>
    <t xml:space="preserve">R001008</t>
  </si>
  <si>
    <t xml:space="preserve">R001009</t>
  </si>
  <si>
    <t xml:space="preserve">R001050</t>
  </si>
  <si>
    <t xml:space="preserve">R001051</t>
  </si>
  <si>
    <t xml:space="preserve">R001088</t>
  </si>
  <si>
    <t xml:space="preserve">R001103</t>
  </si>
  <si>
    <t xml:space="preserve">R001104</t>
  </si>
  <si>
    <t xml:space="preserve">R001105</t>
  </si>
  <si>
    <t xml:space="preserve">R001108</t>
  </si>
  <si>
    <t xml:space="preserve">R001109</t>
  </si>
  <si>
    <t xml:space="preserve">R001156</t>
  </si>
  <si>
    <t xml:space="preserve">R001159</t>
  </si>
  <si>
    <t xml:space="preserve">R001163</t>
  </si>
  <si>
    <t xml:space="preserve">R001164</t>
  </si>
  <si>
    <t xml:space="preserve">R001165</t>
  </si>
  <si>
    <t xml:space="preserve">R001166</t>
  </si>
  <si>
    <t xml:space="preserve">R001167</t>
  </si>
  <si>
    <t xml:space="preserve">R001168</t>
  </si>
  <si>
    <t xml:space="preserve">R001178</t>
  </si>
  <si>
    <t xml:space="preserve">R001179</t>
  </si>
  <si>
    <t xml:space="preserve">R001184</t>
  </si>
  <si>
    <t xml:space="preserve">R001185</t>
  </si>
  <si>
    <t xml:space="preserve">R001186</t>
  </si>
  <si>
    <t xml:space="preserve">R001223</t>
  </si>
  <si>
    <t xml:space="preserve">R001225</t>
  </si>
  <si>
    <t xml:space="preserve">R001226</t>
  </si>
  <si>
    <t xml:space="preserve">R001229</t>
  </si>
  <si>
    <t xml:space="preserve">R001251</t>
  </si>
  <si>
    <t xml:space="preserve">R001257</t>
  </si>
  <si>
    <t xml:space="preserve">R001258</t>
  </si>
  <si>
    <t xml:space="preserve">R001259</t>
  </si>
  <si>
    <t xml:space="preserve">R001260</t>
  </si>
  <si>
    <t xml:space="preserve">R001261</t>
  </si>
  <si>
    <t xml:space="preserve">R001274</t>
  </si>
  <si>
    <t xml:space="preserve">R001307</t>
  </si>
  <si>
    <t xml:space="preserve">R001328</t>
  </si>
  <si>
    <t xml:space="preserve">R001329</t>
  </si>
  <si>
    <t xml:space="preserve">R001330</t>
  </si>
  <si>
    <t xml:space="preserve">R001331</t>
  </si>
  <si>
    <t xml:space="preserve">R001332</t>
  </si>
  <si>
    <t xml:space="preserve">R001333</t>
  </si>
  <si>
    <t xml:space="preserve">R001341</t>
  </si>
  <si>
    <t xml:space="preserve">R001352</t>
  </si>
  <si>
    <t xml:space="preserve">R001353</t>
  </si>
  <si>
    <t xml:space="preserve">R001357</t>
  </si>
  <si>
    <t xml:space="preserve">R001411</t>
  </si>
  <si>
    <t xml:space="preserve">R001412</t>
  </si>
  <si>
    <t xml:space="preserve">R001413</t>
  </si>
  <si>
    <t xml:space="preserve">R001415</t>
  </si>
  <si>
    <t xml:space="preserve">R001416</t>
  </si>
  <si>
    <t xml:space="preserve">R001428</t>
  </si>
  <si>
    <t xml:space="preserve">R001445</t>
  </si>
  <si>
    <t xml:space="preserve">R001446</t>
  </si>
  <si>
    <t xml:space="preserve">R001447</t>
  </si>
  <si>
    <t xml:space="preserve">R001448</t>
  </si>
  <si>
    <t xml:space="preserve">R001449</t>
  </si>
  <si>
    <t xml:space="preserve">R001454</t>
  </si>
  <si>
    <t xml:space="preserve">R001455</t>
  </si>
  <si>
    <t xml:space="preserve">R001456</t>
  </si>
  <si>
    <t xml:space="preserve">R001495</t>
  </si>
  <si>
    <t xml:space="preserve">R001496</t>
  </si>
  <si>
    <t xml:space="preserve">R001497</t>
  </si>
  <si>
    <t xml:space="preserve">R001498</t>
  </si>
  <si>
    <t xml:space="preserve">R001523</t>
  </si>
  <si>
    <t xml:space="preserve">R001542</t>
  </si>
  <si>
    <t xml:space="preserve">R001543</t>
  </si>
  <si>
    <t xml:space="preserve">R001553</t>
  </si>
  <si>
    <t xml:space="preserve">R001554</t>
  </si>
  <si>
    <t xml:space="preserve">R001555</t>
  </si>
  <si>
    <t xml:space="preserve">R001557</t>
  </si>
  <si>
    <t xml:space="preserve">R001558</t>
  </si>
  <si>
    <t xml:space="preserve">R001561</t>
  </si>
  <si>
    <t xml:space="preserve">R001562</t>
  </si>
  <si>
    <t xml:space="preserve">R001563</t>
  </si>
  <si>
    <t xml:space="preserve">R001572</t>
  </si>
  <si>
    <t xml:space="preserve">R001577</t>
  </si>
  <si>
    <t xml:space="preserve">R001578</t>
  </si>
  <si>
    <t xml:space="preserve">R001579</t>
  </si>
  <si>
    <t xml:space="preserve">R001582</t>
  </si>
  <si>
    <t xml:space="preserve">R001586</t>
  </si>
  <si>
    <t xml:space="preserve">R001587</t>
  </si>
  <si>
    <t xml:space="preserve">R001588</t>
  </si>
  <si>
    <t xml:space="preserve">R001590</t>
  </si>
  <si>
    <t xml:space="preserve">R001647</t>
  </si>
  <si>
    <t xml:space="preserve">R001648</t>
  </si>
  <si>
    <t xml:space="preserve">R001649</t>
  </si>
  <si>
    <t xml:space="preserve">R001650</t>
  </si>
  <si>
    <t xml:space="preserve">R001651</t>
  </si>
  <si>
    <t xml:space="preserve">R001654</t>
  </si>
  <si>
    <t xml:space="preserve">R001655</t>
  </si>
  <si>
    <t xml:space="preserve">R001656</t>
  </si>
  <si>
    <t xml:space="preserve">R001679</t>
  </si>
  <si>
    <t xml:space="preserve">R001680</t>
  </si>
  <si>
    <t xml:space="preserve">R001681</t>
  </si>
  <si>
    <t xml:space="preserve">R001682</t>
  </si>
  <si>
    <t xml:space="preserve">R001685</t>
  </si>
  <si>
    <t xml:space="preserve">R001686</t>
  </si>
  <si>
    <t xml:space="preserve">R001694</t>
  </si>
  <si>
    <t xml:space="preserve">R001695</t>
  </si>
  <si>
    <t xml:space="preserve">R001711</t>
  </si>
  <si>
    <t xml:space="preserve">R001712</t>
  </si>
  <si>
    <t xml:space="preserve">R001737</t>
  </si>
  <si>
    <t xml:space="preserve">R001738</t>
  </si>
  <si>
    <t xml:space="preserve">R001742</t>
  </si>
  <si>
    <t xml:space="preserve">R001743</t>
  </si>
  <si>
    <t xml:space="preserve">R001744</t>
  </si>
  <si>
    <t xml:space="preserve">R001809</t>
  </si>
  <si>
    <t xml:space="preserve">R001810</t>
  </si>
  <si>
    <t xml:space="preserve">R001836</t>
  </si>
  <si>
    <t xml:space="preserve">R001837</t>
  </si>
  <si>
    <t xml:space="preserve">R001852</t>
  </si>
  <si>
    <t xml:space="preserve">R001860</t>
  </si>
  <si>
    <t xml:space="preserve">R001861</t>
  </si>
  <si>
    <t xml:space="preserve">R001862</t>
  </si>
  <si>
    <t xml:space="preserve">R001863</t>
  </si>
  <si>
    <t xml:space="preserve">R001864</t>
  </si>
  <si>
    <t xml:space="preserve">R001865</t>
  </si>
  <si>
    <t xml:space="preserve">R001866</t>
  </si>
  <si>
    <t xml:space="preserve">R001867</t>
  </si>
  <si>
    <t xml:space="preserve">R001868</t>
  </si>
  <si>
    <t xml:space="preserve">R001869</t>
  </si>
  <si>
    <t xml:space="preserve">R001886</t>
  </si>
  <si>
    <t xml:space="preserve">R001897</t>
  </si>
  <si>
    <t xml:space="preserve">R001900</t>
  </si>
  <si>
    <t xml:space="preserve">R001901</t>
  </si>
  <si>
    <t xml:space="preserve">R001902</t>
  </si>
  <si>
    <t xml:space="preserve">R001903</t>
  </si>
  <si>
    <t xml:space="preserve">R001904</t>
  </si>
  <si>
    <t xml:space="preserve">R001909</t>
  </si>
  <si>
    <t xml:space="preserve">R001921</t>
  </si>
  <si>
    <t xml:space="preserve">R001922</t>
  </si>
  <si>
    <t xml:space="preserve">R001926</t>
  </si>
  <si>
    <t xml:space="preserve">R001939</t>
  </si>
  <si>
    <t xml:space="preserve">R001940</t>
  </si>
  <si>
    <t xml:space="preserve">R001941</t>
  </si>
  <si>
    <t xml:space="preserve">R001951</t>
  </si>
  <si>
    <t xml:space="preserve">R001957</t>
  </si>
  <si>
    <t xml:space="preserve">R001963</t>
  </si>
  <si>
    <t xml:space="preserve">R001976</t>
  </si>
  <si>
    <t xml:space="preserve">R001977</t>
  </si>
  <si>
    <t xml:space="preserve">R001979</t>
  </si>
  <si>
    <t xml:space="preserve">R001980</t>
  </si>
  <si>
    <t xml:space="preserve">R001981</t>
  </si>
  <si>
    <t xml:space="preserve">R001999</t>
  </si>
  <si>
    <t xml:space="preserve">R002000</t>
  </si>
  <si>
    <t xml:space="preserve">R002001</t>
  </si>
  <si>
    <t xml:space="preserve">R002004</t>
  </si>
  <si>
    <t xml:space="preserve">R002005</t>
  </si>
  <si>
    <t xml:space="preserve">R002006</t>
  </si>
  <si>
    <t xml:space="preserve">R002007</t>
  </si>
  <si>
    <t xml:space="preserve">R002018</t>
  </si>
  <si>
    <t xml:space="preserve">R002019</t>
  </si>
  <si>
    <t xml:space="preserve">R002032</t>
  </si>
  <si>
    <t xml:space="preserve">R002033</t>
  </si>
  <si>
    <t xml:space="preserve">R002034</t>
  </si>
  <si>
    <t xml:space="preserve">R002049</t>
  </si>
  <si>
    <t xml:space="preserve">R002050</t>
  </si>
  <si>
    <t xml:space="preserve">R002072</t>
  </si>
  <si>
    <t xml:space="preserve">R002086</t>
  </si>
  <si>
    <t xml:space="preserve">R002104</t>
  </si>
  <si>
    <t xml:space="preserve">R002112</t>
  </si>
  <si>
    <t xml:space="preserve">R002127</t>
  </si>
  <si>
    <t xml:space="preserve">R002136</t>
  </si>
  <si>
    <t xml:space="preserve">R002137</t>
  </si>
  <si>
    <t xml:space="preserve">R002138</t>
  </si>
  <si>
    <t xml:space="preserve">R002185</t>
  </si>
  <si>
    <t xml:space="preserve">R002186</t>
  </si>
  <si>
    <t xml:space="preserve">R002187</t>
  </si>
  <si>
    <t xml:space="preserve">R002188</t>
  </si>
  <si>
    <t xml:space="preserve">R002206</t>
  </si>
  <si>
    <t xml:space="preserve">R002207</t>
  </si>
  <si>
    <t xml:space="preserve">R002216</t>
  </si>
  <si>
    <t xml:space="preserve">R002218</t>
  </si>
  <si>
    <t xml:space="preserve">R002219</t>
  </si>
  <si>
    <t xml:space="preserve">R002220</t>
  </si>
  <si>
    <t xml:space="preserve">R002221</t>
  </si>
  <si>
    <t xml:space="preserve">R002231</t>
  </si>
  <si>
    <t xml:space="preserve">R002232</t>
  </si>
  <si>
    <t xml:space="preserve">R002248</t>
  </si>
  <si>
    <t xml:space="preserve">R002249</t>
  </si>
  <si>
    <t xml:space="preserve">R002250</t>
  </si>
  <si>
    <t xml:space="preserve">R002260</t>
  </si>
  <si>
    <t xml:space="preserve">R002261</t>
  </si>
  <si>
    <t xml:space="preserve">R002337</t>
  </si>
  <si>
    <t xml:space="preserve">R002338</t>
  </si>
  <si>
    <t xml:space="preserve">R002345</t>
  </si>
  <si>
    <t xml:space="preserve">R002346</t>
  </si>
  <si>
    <t xml:space="preserve">R002359</t>
  </si>
  <si>
    <t xml:space="preserve">R002360</t>
  </si>
  <si>
    <t xml:space="preserve">R002367</t>
  </si>
  <si>
    <t xml:space="preserve">R002368</t>
  </si>
  <si>
    <t xml:space="preserve">R002369</t>
  </si>
  <si>
    <t xml:space="preserve">R002377</t>
  </si>
  <si>
    <t xml:space="preserve">R002378</t>
  </si>
  <si>
    <t xml:space="preserve">R002379</t>
  </si>
  <si>
    <t xml:space="preserve">R002396</t>
  </si>
  <si>
    <t xml:space="preserve">R002406</t>
  </si>
  <si>
    <t xml:space="preserve">R002407</t>
  </si>
  <si>
    <t xml:space="preserve">R002408</t>
  </si>
  <si>
    <t xml:space="preserve">R002433</t>
  </si>
  <si>
    <t xml:space="preserve">R002439</t>
  </si>
  <si>
    <t xml:space="preserve">R002440</t>
  </si>
  <si>
    <t xml:space="preserve">R002445</t>
  </si>
  <si>
    <t xml:space="preserve">R002473</t>
  </si>
  <si>
    <t xml:space="preserve">R002474</t>
  </si>
  <si>
    <t xml:space="preserve">R002500</t>
  </si>
  <si>
    <t xml:space="preserve">R002501</t>
  </si>
  <si>
    <t xml:space="preserve">R002511</t>
  </si>
  <si>
    <t xml:space="preserve">R002533</t>
  </si>
  <si>
    <t xml:space="preserve">R002540</t>
  </si>
  <si>
    <t xml:space="preserve">R002585</t>
  </si>
  <si>
    <t xml:space="preserve">R002589</t>
  </si>
  <si>
    <t xml:space="preserve">R002604</t>
  </si>
  <si>
    <t xml:space="preserve">R002605</t>
  </si>
  <si>
    <t xml:space="preserve">R002607</t>
  </si>
  <si>
    <t xml:space="preserve">R002611</t>
  </si>
  <si>
    <t xml:space="preserve">R002620</t>
  </si>
  <si>
    <t xml:space="preserve">R002621</t>
  </si>
  <si>
    <t xml:space="preserve">R002628</t>
  </si>
  <si>
    <t xml:space="preserve">R002629</t>
  </si>
  <si>
    <t xml:space="preserve">R002630</t>
  </si>
  <si>
    <t xml:space="preserve">R002631</t>
  </si>
  <si>
    <t xml:space="preserve">R002632</t>
  </si>
  <si>
    <t xml:space="preserve">R002673</t>
  </si>
  <si>
    <t xml:space="preserve">R002674</t>
  </si>
  <si>
    <t xml:space="preserve">R002679</t>
  </si>
  <si>
    <t xml:space="preserve">R002726</t>
  </si>
  <si>
    <t xml:space="preserve">R002729</t>
  </si>
  <si>
    <t xml:space="preserve">R002730</t>
  </si>
  <si>
    <t xml:space="preserve">R002731</t>
  </si>
  <si>
    <t xml:space="preserve">R002732</t>
  </si>
  <si>
    <t xml:space="preserve">R002733</t>
  </si>
  <si>
    <t xml:space="preserve">R002734</t>
  </si>
  <si>
    <t xml:space="preserve">R002735</t>
  </si>
  <si>
    <t xml:space="preserve">R002736</t>
  </si>
  <si>
    <t xml:space="preserve">R002752</t>
  </si>
  <si>
    <t xml:space="preserve">R002753</t>
  </si>
  <si>
    <t xml:space="preserve">R002754</t>
  </si>
  <si>
    <t xml:space="preserve">R002756</t>
  </si>
  <si>
    <t xml:space="preserve">R002768</t>
  </si>
  <si>
    <t xml:space="preserve">R002771</t>
  </si>
  <si>
    <t xml:space="preserve">R002772</t>
  </si>
  <si>
    <t xml:space="preserve">R002773</t>
  </si>
  <si>
    <t xml:space="preserve">R002774</t>
  </si>
  <si>
    <t xml:space="preserve">R002801</t>
  </si>
  <si>
    <t xml:space="preserve">R002802</t>
  </si>
  <si>
    <t xml:space="preserve">R002803</t>
  </si>
  <si>
    <t xml:space="preserve">R002807</t>
  </si>
  <si>
    <t xml:space="preserve">R002816</t>
  </si>
  <si>
    <t xml:space="preserve">R002817</t>
  </si>
  <si>
    <t xml:space="preserve">R002818</t>
  </si>
  <si>
    <t xml:space="preserve">R002829</t>
  </si>
  <si>
    <t xml:space="preserve">R002830</t>
  </si>
  <si>
    <t xml:space="preserve">R002831</t>
  </si>
  <si>
    <t xml:space="preserve">R002832</t>
  </si>
  <si>
    <t xml:space="preserve">R002834</t>
  </si>
  <si>
    <t xml:space="preserve">R002835</t>
  </si>
  <si>
    <t xml:space="preserve">R002866</t>
  </si>
  <si>
    <t xml:space="preserve">R002872</t>
  </si>
  <si>
    <t xml:space="preserve">R002876</t>
  </si>
  <si>
    <t xml:space="preserve">R002880</t>
  </si>
  <si>
    <t xml:space="preserve">R002881</t>
  </si>
  <si>
    <t xml:space="preserve">R002882</t>
  </si>
  <si>
    <t xml:space="preserve">R002910</t>
  </si>
  <si>
    <t xml:space="preserve">R002911</t>
  </si>
  <si>
    <t xml:space="preserve">R002912</t>
  </si>
  <si>
    <t xml:space="preserve">R002924</t>
  </si>
  <si>
    <t xml:space="preserve">R002941</t>
  </si>
  <si>
    <t xml:space="preserve">R002942</t>
  </si>
  <si>
    <t xml:space="preserve">R002949</t>
  </si>
  <si>
    <t xml:space="preserve">R002950</t>
  </si>
  <si>
    <t xml:space="preserve">R002954</t>
  </si>
  <si>
    <t xml:space="preserve">R002955</t>
  </si>
  <si>
    <t xml:space="preserve">R002965</t>
  </si>
  <si>
    <t xml:space="preserve">R002966</t>
  </si>
  <si>
    <t xml:space="preserve">R002967</t>
  </si>
  <si>
    <t xml:space="preserve">R002975</t>
  </si>
  <si>
    <t xml:space="preserve">R002976</t>
  </si>
  <si>
    <t xml:space="preserve">R002977</t>
  </si>
  <si>
    <t xml:space="preserve">R002979</t>
  </si>
  <si>
    <t xml:space="preserve">R002988</t>
  </si>
  <si>
    <t xml:space="preserve">R002989</t>
  </si>
  <si>
    <t xml:space="preserve">R002990</t>
  </si>
  <si>
    <t xml:space="preserve">R002999</t>
  </si>
  <si>
    <t xml:space="preserve">R003000</t>
  </si>
  <si>
    <t xml:space="preserve">R003001</t>
  </si>
  <si>
    <t xml:space="preserve">R003004</t>
  </si>
  <si>
    <t xml:space="preserve">R003110</t>
  </si>
  <si>
    <t xml:space="preserve">R003111</t>
  </si>
  <si>
    <t xml:space="preserve">R003119</t>
  </si>
  <si>
    <t xml:space="preserve">R003128</t>
  </si>
  <si>
    <t xml:space="preserve">R003129</t>
  </si>
  <si>
    <t xml:space="preserve">R003130</t>
  </si>
  <si>
    <t xml:space="preserve">R003135</t>
  </si>
  <si>
    <t xml:space="preserve">R003136</t>
  </si>
  <si>
    <t xml:space="preserve">R003137</t>
  </si>
  <si>
    <t xml:space="preserve">R003140</t>
  </si>
  <si>
    <t xml:space="preserve">R003141</t>
  </si>
  <si>
    <t xml:space="preserve">R003142</t>
  </si>
  <si>
    <t xml:space="preserve">R003150</t>
  </si>
  <si>
    <t xml:space="preserve">R003157</t>
  </si>
  <si>
    <t xml:space="preserve">R003176</t>
  </si>
  <si>
    <t xml:space="preserve">R003177</t>
  </si>
  <si>
    <t xml:space="preserve">R003178</t>
  </si>
  <si>
    <t xml:space="preserve">R003179</t>
  </si>
  <si>
    <t xml:space="preserve">R003181</t>
  </si>
  <si>
    <t xml:space="preserve">R003182</t>
  </si>
  <si>
    <t xml:space="preserve">R003183</t>
  </si>
  <si>
    <t xml:space="preserve">R003184</t>
  </si>
  <si>
    <t xml:space="preserve">R003185</t>
  </si>
  <si>
    <t xml:space="preserve">R003187</t>
  </si>
  <si>
    <t xml:space="preserve">R003201</t>
  </si>
  <si>
    <t xml:space="preserve">R003209</t>
  </si>
  <si>
    <t xml:space="preserve">R003210</t>
  </si>
  <si>
    <t xml:space="preserve">R003211</t>
  </si>
  <si>
    <t xml:space="preserve">R003231</t>
  </si>
  <si>
    <t xml:space="preserve">R003232</t>
  </si>
  <si>
    <t xml:space="preserve">R003238</t>
  </si>
  <si>
    <t xml:space="preserve">R003239</t>
  </si>
  <si>
    <t xml:space="preserve">R003240</t>
  </si>
  <si>
    <t xml:space="preserve">R003244</t>
  </si>
  <si>
    <t xml:space="preserve">R003254</t>
  </si>
  <si>
    <t xml:space="preserve">R003255</t>
  </si>
  <si>
    <t xml:space="preserve">R003256</t>
  </si>
  <si>
    <t xml:space="preserve">R003258</t>
  </si>
  <si>
    <t xml:space="preserve">R003259</t>
  </si>
  <si>
    <t xml:space="preserve">R003261</t>
  </si>
  <si>
    <t xml:space="preserve">R003299</t>
  </si>
  <si>
    <t xml:space="preserve">R003300</t>
  </si>
  <si>
    <t xml:space="preserve">R003315</t>
  </si>
  <si>
    <t xml:space="preserve">R003326</t>
  </si>
  <si>
    <t xml:space="preserve">R003327</t>
  </si>
  <si>
    <t xml:space="preserve">R003328</t>
  </si>
  <si>
    <t xml:space="preserve">R003329</t>
  </si>
  <si>
    <t xml:space="preserve">R003359</t>
  </si>
  <si>
    <t xml:space="preserve">R003360</t>
  </si>
  <si>
    <t xml:space="preserve">R003361</t>
  </si>
  <si>
    <t xml:space="preserve">R003368</t>
  </si>
  <si>
    <t xml:space="preserve">R003384</t>
  </si>
  <si>
    <t xml:space="preserve">R003385</t>
  </si>
  <si>
    <t xml:space="preserve">R003413</t>
  </si>
  <si>
    <t xml:space="preserve">R003414</t>
  </si>
  <si>
    <t xml:space="preserve">R003415</t>
  </si>
  <si>
    <t xml:space="preserve">R003418</t>
  </si>
  <si>
    <t xml:space="preserve">R003442</t>
  </si>
  <si>
    <t xml:space="preserve">R003443</t>
  </si>
  <si>
    <t xml:space="preserve">R003447</t>
  </si>
  <si>
    <t xml:space="preserve">R003448</t>
  </si>
  <si>
    <t xml:space="preserve">R003451</t>
  </si>
  <si>
    <t xml:space="preserve">R003452</t>
  </si>
  <si>
    <t xml:space="preserve">R003473</t>
  </si>
  <si>
    <t xml:space="preserve">R003490</t>
  </si>
  <si>
    <t xml:space="preserve">R003491</t>
  </si>
  <si>
    <t xml:space="preserve">R003493</t>
  </si>
  <si>
    <t xml:space="preserve">R003505</t>
  </si>
  <si>
    <t xml:space="preserve">R003506</t>
  </si>
  <si>
    <t xml:space="preserve">R003507</t>
  </si>
  <si>
    <t xml:space="preserve">R003536</t>
  </si>
  <si>
    <t xml:space="preserve">R003537</t>
  </si>
  <si>
    <t xml:space="preserve">R003543</t>
  </si>
  <si>
    <t xml:space="preserve">R003544</t>
  </si>
  <si>
    <t xml:space="preserve">R003545</t>
  </si>
  <si>
    <t xml:space="preserve">R003587</t>
  </si>
  <si>
    <t xml:space="preserve">R003596</t>
  </si>
  <si>
    <t xml:space="preserve">R003597</t>
  </si>
  <si>
    <t xml:space="preserve">R003598</t>
  </si>
  <si>
    <t xml:space="preserve">R003612</t>
  </si>
  <si>
    <t xml:space="preserve">R003613</t>
  </si>
  <si>
    <t xml:space="preserve">R003614</t>
  </si>
  <si>
    <t xml:space="preserve">R003623</t>
  </si>
  <si>
    <t xml:space="preserve">R003627</t>
  </si>
  <si>
    <t xml:space="preserve">R003628</t>
  </si>
  <si>
    <t xml:space="preserve">R003629</t>
  </si>
  <si>
    <t xml:space="preserve">R003641</t>
  </si>
  <si>
    <t xml:space="preserve">R003669</t>
  </si>
  <si>
    <t xml:space="preserve">R003670</t>
  </si>
  <si>
    <t xml:space="preserve">R003676</t>
  </si>
  <si>
    <t xml:space="preserve">R003677</t>
  </si>
  <si>
    <t xml:space="preserve">R003700</t>
  </si>
  <si>
    <t xml:space="preserve">R003706</t>
  </si>
  <si>
    <t xml:space="preserve">R003707</t>
  </si>
  <si>
    <t xml:space="preserve">R003714</t>
  </si>
  <si>
    <t xml:space="preserve">R003733</t>
  </si>
  <si>
    <t xml:space="preserve">R003734</t>
  </si>
  <si>
    <t xml:space="preserve">R003741</t>
  </si>
  <si>
    <t xml:space="preserve">R003746</t>
  </si>
  <si>
    <t xml:space="preserve">R003747</t>
  </si>
  <si>
    <t xml:space="preserve">R003749</t>
  </si>
  <si>
    <t xml:space="preserve">R003782</t>
  </si>
  <si>
    <t xml:space="preserve">R003783</t>
  </si>
  <si>
    <t xml:space="preserve">R003784</t>
  </si>
  <si>
    <t xml:space="preserve">R003785</t>
  </si>
  <si>
    <t xml:space="preserve">R003794</t>
  </si>
  <si>
    <t xml:space="preserve">R003795</t>
  </si>
  <si>
    <t xml:space="preserve">R003796</t>
  </si>
  <si>
    <t xml:space="preserve">R003798</t>
  </si>
  <si>
    <t xml:space="preserve">R003799</t>
  </si>
  <si>
    <t xml:space="preserve">R003815</t>
  </si>
  <si>
    <t xml:space="preserve">R003816</t>
  </si>
  <si>
    <t xml:space="preserve">R003817</t>
  </si>
  <si>
    <t xml:space="preserve">R003818</t>
  </si>
  <si>
    <t xml:space="preserve">R003822</t>
  </si>
  <si>
    <t xml:space="preserve">R003823</t>
  </si>
  <si>
    <t xml:space="preserve">R003824</t>
  </si>
  <si>
    <t xml:space="preserve">R003859</t>
  </si>
  <si>
    <t xml:space="preserve">R003861</t>
  </si>
  <si>
    <t xml:space="preserve">R003862</t>
  </si>
  <si>
    <t xml:space="preserve">R003863</t>
  </si>
  <si>
    <t xml:space="preserve">R003869</t>
  </si>
  <si>
    <t xml:space="preserve">R003881</t>
  </si>
  <si>
    <t xml:space="preserve">R003882</t>
  </si>
  <si>
    <t xml:space="preserve">R003883</t>
  </si>
  <si>
    <t xml:space="preserve">R003890</t>
  </si>
  <si>
    <t xml:space="preserve">R003899</t>
  </si>
  <si>
    <t xml:space="preserve">R003904</t>
  </si>
  <si>
    <t xml:space="preserve">R003905</t>
  </si>
  <si>
    <t xml:space="preserve">R003906</t>
  </si>
  <si>
    <t xml:space="preserve">R003907</t>
  </si>
  <si>
    <t xml:space="preserve">R003913</t>
  </si>
  <si>
    <t xml:space="preserve">R003914</t>
  </si>
  <si>
    <t xml:space="preserve">R003923</t>
  </si>
  <si>
    <t xml:space="preserve">R003949</t>
  </si>
  <si>
    <t xml:space="preserve">R003973</t>
  </si>
  <si>
    <t xml:space="preserve">R003981</t>
  </si>
  <si>
    <t xml:space="preserve">R003982</t>
  </si>
  <si>
    <t xml:space="preserve">R003983</t>
  </si>
  <si>
    <t xml:space="preserve">R003984</t>
  </si>
  <si>
    <t xml:space="preserve">R004002</t>
  </si>
  <si>
    <t xml:space="preserve">R004003</t>
  </si>
  <si>
    <t xml:space="preserve">R004008</t>
  </si>
  <si>
    <t xml:space="preserve">R004009</t>
  </si>
  <si>
    <t xml:space="preserve">R004010</t>
  </si>
  <si>
    <t xml:space="preserve">R004030</t>
  </si>
  <si>
    <t xml:space="preserve">R004031</t>
  </si>
  <si>
    <t xml:space="preserve">R004032</t>
  </si>
  <si>
    <t xml:space="preserve">R004033</t>
  </si>
  <si>
    <t xml:space="preserve">R004034</t>
  </si>
  <si>
    <t xml:space="preserve">R004047</t>
  </si>
  <si>
    <t xml:space="preserve">R004054</t>
  </si>
  <si>
    <t xml:space="preserve">R004055</t>
  </si>
  <si>
    <t xml:space="preserve">R004056</t>
  </si>
  <si>
    <t xml:space="preserve">R004093</t>
  </si>
  <si>
    <t xml:space="preserve">R004128</t>
  </si>
  <si>
    <t xml:space="preserve">R004129</t>
  </si>
  <si>
    <t xml:space="preserve">R004155</t>
  </si>
  <si>
    <t xml:space="preserve">R004156</t>
  </si>
  <si>
    <t xml:space="preserve">R004157</t>
  </si>
  <si>
    <t xml:space="preserve">R004171</t>
  </si>
  <si>
    <t xml:space="preserve">R004172</t>
  </si>
  <si>
    <t xml:space="preserve">R004177</t>
  </si>
  <si>
    <t xml:space="preserve">R004178</t>
  </si>
  <si>
    <t xml:space="preserve">R004187</t>
  </si>
  <si>
    <t xml:space="preserve">R004196</t>
  </si>
  <si>
    <t xml:space="preserve">R004197</t>
  </si>
  <si>
    <t xml:space="preserve">R004198</t>
  </si>
  <si>
    <t xml:space="preserve">R004217</t>
  </si>
  <si>
    <t xml:space="preserve">R004218</t>
  </si>
  <si>
    <t xml:space="preserve">R004219</t>
  </si>
  <si>
    <t xml:space="preserve">R004236</t>
  </si>
  <si>
    <t xml:space="preserve">R004246</t>
  </si>
  <si>
    <t xml:space="preserve">R004250</t>
  </si>
  <si>
    <t xml:space="preserve">R004251</t>
  </si>
  <si>
    <t xml:space="preserve">R004269</t>
  </si>
  <si>
    <t xml:space="preserve">R004273</t>
  </si>
  <si>
    <t xml:space="preserve">R004274</t>
  </si>
  <si>
    <t xml:space="preserve">R004275</t>
  </si>
  <si>
    <t xml:space="preserve">R004276</t>
  </si>
  <si>
    <t xml:space="preserve">R004294</t>
  </si>
  <si>
    <t xml:space="preserve">R004295</t>
  </si>
  <si>
    <t xml:space="preserve">R004296</t>
  </si>
  <si>
    <t xml:space="preserve">R004304</t>
  </si>
  <si>
    <t xml:space="preserve">R004315</t>
  </si>
  <si>
    <t xml:space="preserve">R004348</t>
  </si>
  <si>
    <t xml:space="preserve">R004349</t>
  </si>
  <si>
    <t xml:space="preserve">R004356</t>
  </si>
  <si>
    <t xml:space="preserve">R004357</t>
  </si>
  <si>
    <t xml:space="preserve">R004358</t>
  </si>
  <si>
    <t xml:space="preserve">R004388</t>
  </si>
  <si>
    <t xml:space="preserve">R004389</t>
  </si>
  <si>
    <t xml:space="preserve">R004404</t>
  </si>
  <si>
    <t xml:space="preserve">R004405</t>
  </si>
  <si>
    <t xml:space="preserve">R004417</t>
  </si>
  <si>
    <t xml:space="preserve">R004418</t>
  </si>
  <si>
    <t xml:space="preserve">R004419</t>
  </si>
  <si>
    <t xml:space="preserve">R004423</t>
  </si>
  <si>
    <t xml:space="preserve">R004424</t>
  </si>
  <si>
    <t xml:space="preserve">R004431</t>
  </si>
  <si>
    <t xml:space="preserve">R004445</t>
  </si>
  <si>
    <t xml:space="preserve">R004458</t>
  </si>
  <si>
    <t xml:space="preserve">R004459</t>
  </si>
  <si>
    <t xml:space="preserve">R004461</t>
  </si>
  <si>
    <t xml:space="preserve">R004462</t>
  </si>
  <si>
    <t xml:space="preserve">R004478</t>
  </si>
  <si>
    <t xml:space="preserve">R004479</t>
  </si>
  <si>
    <t xml:space="preserve">R004480</t>
  </si>
  <si>
    <t xml:space="preserve">R004488</t>
  </si>
  <si>
    <t xml:space="preserve">R004489</t>
  </si>
  <si>
    <t xml:space="preserve">R004495</t>
  </si>
  <si>
    <t xml:space="preserve">R004498</t>
  </si>
  <si>
    <t xml:space="preserve">R004499</t>
  </si>
  <si>
    <t xml:space="preserve">R004500</t>
  </si>
  <si>
    <t xml:space="preserve">R004517</t>
  </si>
  <si>
    <t xml:space="preserve">R004548</t>
  </si>
  <si>
    <t xml:space="preserve">R004563</t>
  </si>
  <si>
    <t xml:space="preserve">R004564</t>
  </si>
  <si>
    <t xml:space="preserve">R004565</t>
  </si>
  <si>
    <t xml:space="preserve">R004572</t>
  </si>
  <si>
    <t xml:space="preserve">R004573</t>
  </si>
  <si>
    <t xml:space="preserve">R004574</t>
  </si>
  <si>
    <t xml:space="preserve">R004580</t>
  </si>
  <si>
    <t xml:space="preserve">R004581</t>
  </si>
  <si>
    <t xml:space="preserve">R004595</t>
  </si>
  <si>
    <t xml:space="preserve">R004600</t>
  </si>
  <si>
    <t xml:space="preserve">R004613</t>
  </si>
  <si>
    <t xml:space="preserve">R004616</t>
  </si>
  <si>
    <t xml:space="preserve">R004617</t>
  </si>
  <si>
    <t xml:space="preserve">R004618</t>
  </si>
  <si>
    <t xml:space="preserve">R004620</t>
  </si>
  <si>
    <t xml:space="preserve">R004627</t>
  </si>
  <si>
    <t xml:space="preserve">R004628</t>
  </si>
  <si>
    <t xml:space="preserve">R004631</t>
  </si>
  <si>
    <t xml:space="preserve">R004632</t>
  </si>
  <si>
    <t xml:space="preserve">R004634</t>
  </si>
  <si>
    <t xml:space="preserve">R004653</t>
  </si>
  <si>
    <t xml:space="preserve">R004654</t>
  </si>
  <si>
    <t xml:space="preserve">R004698</t>
  </si>
  <si>
    <t xml:space="preserve">R004699</t>
  </si>
  <si>
    <t xml:space="preserve">R004700</t>
  </si>
  <si>
    <t xml:space="preserve">R004701</t>
  </si>
  <si>
    <t xml:space="preserve">R004710</t>
  </si>
  <si>
    <t xml:space="preserve">R004717</t>
  </si>
  <si>
    <t xml:space="preserve">R004728</t>
  </si>
  <si>
    <t xml:space="preserve">R004729</t>
  </si>
  <si>
    <t xml:space="preserve">R004754</t>
  </si>
  <si>
    <t xml:space="preserve">R004755</t>
  </si>
  <si>
    <t xml:space="preserve">R004756</t>
  </si>
  <si>
    <t xml:space="preserve">R004757</t>
  </si>
  <si>
    <t xml:space="preserve">R004758</t>
  </si>
  <si>
    <t xml:space="preserve">R004798</t>
  </si>
  <si>
    <t xml:space="preserve">R004804</t>
  </si>
  <si>
    <t xml:space="preserve">R004805</t>
  </si>
  <si>
    <t xml:space="preserve">R004815</t>
  </si>
  <si>
    <t xml:space="preserve">R004817</t>
  </si>
  <si>
    <t xml:space="preserve">R004818</t>
  </si>
  <si>
    <t xml:space="preserve">R004831</t>
  </si>
  <si>
    <t xml:space="preserve">R004832</t>
  </si>
  <si>
    <t xml:space="preserve">R004882</t>
  </si>
  <si>
    <t xml:space="preserve">R004883</t>
  </si>
  <si>
    <t xml:space="preserve">R004901</t>
  </si>
  <si>
    <t xml:space="preserve">R004902</t>
  </si>
  <si>
    <t xml:space="preserve">R004903</t>
  </si>
  <si>
    <t xml:space="preserve">R004904</t>
  </si>
  <si>
    <t xml:space="preserve">R004911</t>
  </si>
  <si>
    <t xml:space="preserve">R004953</t>
  </si>
  <si>
    <t xml:space="preserve">R004954</t>
  </si>
  <si>
    <t xml:space="preserve">R004955</t>
  </si>
  <si>
    <t xml:space="preserve">R004982</t>
  </si>
  <si>
    <t xml:space="preserve">R004984</t>
  </si>
  <si>
    <t xml:space="preserve">R005053</t>
  </si>
  <si>
    <t xml:space="preserve">R005057</t>
  </si>
  <si>
    <t xml:space="preserve">R005062</t>
  </si>
  <si>
    <t xml:space="preserve">R005063</t>
  </si>
  <si>
    <t xml:space="preserve">R005072</t>
  </si>
  <si>
    <t xml:space="preserve">R005091</t>
  </si>
  <si>
    <t xml:space="preserve">R005095</t>
  </si>
  <si>
    <t xml:space="preserve">R005096</t>
  </si>
  <si>
    <t xml:space="preserve">R005100</t>
  </si>
  <si>
    <t xml:space="preserve">R005101</t>
  </si>
  <si>
    <t xml:space="preserve">R005102</t>
  </si>
  <si>
    <t xml:space="preserve">R005103</t>
  </si>
  <si>
    <t xml:space="preserve">R005109</t>
  </si>
  <si>
    <t xml:space="preserve">R005110</t>
  </si>
  <si>
    <t xml:space="preserve">R005111</t>
  </si>
  <si>
    <t xml:space="preserve">R005137</t>
  </si>
  <si>
    <t xml:space="preserve">R005138</t>
  </si>
  <si>
    <t xml:space="preserve">R005139</t>
  </si>
  <si>
    <t xml:space="preserve">R005148</t>
  </si>
  <si>
    <t xml:space="preserve">R005149</t>
  </si>
  <si>
    <t xml:space="preserve">R005150</t>
  </si>
  <si>
    <t xml:space="preserve">R005151</t>
  </si>
  <si>
    <t xml:space="preserve">R005152</t>
  </si>
  <si>
    <t xml:space="preserve">R005161</t>
  </si>
  <si>
    <t xml:space="preserve">R005162</t>
  </si>
  <si>
    <t xml:space="preserve">R005170</t>
  </si>
  <si>
    <t xml:space="preserve">R005171</t>
  </si>
  <si>
    <t xml:space="preserve">R005172</t>
  </si>
  <si>
    <t xml:space="preserve">R005204</t>
  </si>
  <si>
    <t xml:space="preserve">R005205</t>
  </si>
  <si>
    <t xml:space="preserve">R005206</t>
  </si>
  <si>
    <t xml:space="preserve">R005208</t>
  </si>
  <si>
    <t xml:space="preserve">R005209</t>
  </si>
  <si>
    <t xml:space="preserve">R005210</t>
  </si>
  <si>
    <t xml:space="preserve">R005239</t>
  </si>
  <si>
    <t xml:space="preserve">R005240</t>
  </si>
  <si>
    <t xml:space="preserve">R005241</t>
  </si>
  <si>
    <t xml:space="preserve">R005242</t>
  </si>
  <si>
    <t xml:space="preserve">R005243</t>
  </si>
  <si>
    <t xml:space="preserve">R005244</t>
  </si>
  <si>
    <t xml:space="preserve">R005257</t>
  </si>
  <si>
    <t xml:space="preserve">R005258</t>
  </si>
  <si>
    <t xml:space="preserve">R005302</t>
  </si>
  <si>
    <t xml:space="preserve">R005303</t>
  </si>
  <si>
    <t xml:space="preserve">R005312</t>
  </si>
  <si>
    <t xml:space="preserve">R005313</t>
  </si>
  <si>
    <t xml:space="preserve">R005314</t>
  </si>
  <si>
    <t xml:space="preserve">R005331</t>
  </si>
  <si>
    <t xml:space="preserve">R005332</t>
  </si>
  <si>
    <t xml:space="preserve">R005403</t>
  </si>
  <si>
    <t xml:space="preserve">R005407</t>
  </si>
  <si>
    <t xml:space="preserve">R005413</t>
  </si>
  <si>
    <t xml:space="preserve">R005425</t>
  </si>
  <si>
    <t xml:space="preserve">R005426</t>
  </si>
  <si>
    <t xml:space="preserve">R005433</t>
  </si>
  <si>
    <t xml:space="preserve">R005456</t>
  </si>
  <si>
    <t xml:space="preserve">R005474</t>
  </si>
  <si>
    <t xml:space="preserve">R005475</t>
  </si>
  <si>
    <t xml:space="preserve">R005476</t>
  </si>
  <si>
    <t xml:space="preserve">R005485</t>
  </si>
  <si>
    <t xml:space="preserve">R005489</t>
  </si>
  <si>
    <t xml:space="preserve">R005501</t>
  </si>
  <si>
    <t xml:space="preserve">R005502</t>
  </si>
  <si>
    <t xml:space="preserve">R005503</t>
  </si>
  <si>
    <t xml:space="preserve">R005506</t>
  </si>
  <si>
    <t xml:space="preserve">R005507</t>
  </si>
  <si>
    <t xml:space="preserve">R005508</t>
  </si>
  <si>
    <t xml:space="preserve">R005517</t>
  </si>
  <si>
    <t xml:space="preserve">R005518</t>
  </si>
  <si>
    <t xml:space="preserve">R005533</t>
  </si>
  <si>
    <t xml:space="preserve">R005534</t>
  </si>
  <si>
    <t xml:space="preserve">R005564</t>
  </si>
  <si>
    <t xml:space="preserve">R005565</t>
  </si>
  <si>
    <t xml:space="preserve">R005568</t>
  </si>
  <si>
    <t xml:space="preserve">R005569</t>
  </si>
  <si>
    <t xml:space="preserve">R005571</t>
  </si>
  <si>
    <t xml:space="preserve">R005578</t>
  </si>
  <si>
    <t xml:space="preserve">R005585</t>
  </si>
  <si>
    <t xml:space="preserve">R005589</t>
  </si>
  <si>
    <t xml:space="preserve">R005598</t>
  </si>
  <si>
    <t xml:space="preserve">R005599</t>
  </si>
  <si>
    <t xml:space="preserve">R005600</t>
  </si>
  <si>
    <t xml:space="preserve">R005606</t>
  </si>
  <si>
    <t xml:space="preserve">R005613</t>
  </si>
  <si>
    <t xml:space="preserve">R005639</t>
  </si>
  <si>
    <t xml:space="preserve">R005640</t>
  </si>
  <si>
    <t xml:space="preserve">R005641</t>
  </si>
  <si>
    <t xml:space="preserve">R005645</t>
  </si>
  <si>
    <t xml:space="preserve">R005646</t>
  </si>
  <si>
    <t xml:space="preserve">R005647</t>
  </si>
  <si>
    <t xml:space="preserve">R005648</t>
  </si>
  <si>
    <t xml:space="preserve">R005654</t>
  </si>
  <si>
    <t xml:space="preserve">R005655</t>
  </si>
  <si>
    <t xml:space="preserve">R005686</t>
  </si>
  <si>
    <t xml:space="preserve">R005708</t>
  </si>
  <si>
    <t xml:space="preserve">R005709</t>
  </si>
  <si>
    <t xml:space="preserve">R005736</t>
  </si>
  <si>
    <t xml:space="preserve">R005753</t>
  </si>
  <si>
    <t xml:space="preserve">R005778</t>
  </si>
  <si>
    <t xml:space="preserve">R005780</t>
  </si>
  <si>
    <t xml:space="preserve">R005781</t>
  </si>
  <si>
    <t xml:space="preserve">R005782</t>
  </si>
  <si>
    <t xml:space="preserve">R005783</t>
  </si>
  <si>
    <t xml:space="preserve">R005786</t>
  </si>
  <si>
    <t xml:space="preserve">R005792</t>
  </si>
  <si>
    <t xml:space="preserve">R005793</t>
  </si>
  <si>
    <t xml:space="preserve">R005794</t>
  </si>
  <si>
    <t xml:space="preserve">R005795</t>
  </si>
  <si>
    <t xml:space="preserve">R005806</t>
  </si>
  <si>
    <t xml:space="preserve">R005819</t>
  </si>
  <si>
    <t xml:space="preserve">R005820</t>
  </si>
  <si>
    <t xml:space="preserve">R005822</t>
  </si>
  <si>
    <t xml:space="preserve">R005823</t>
  </si>
  <si>
    <t xml:space="preserve">R005865</t>
  </si>
  <si>
    <t xml:space="preserve">R005866</t>
  </si>
  <si>
    <t xml:space="preserve">R005881</t>
  </si>
  <si>
    <t xml:space="preserve">R005902</t>
  </si>
  <si>
    <t xml:space="preserve">R005906</t>
  </si>
  <si>
    <t xml:space="preserve">R005907</t>
  </si>
  <si>
    <t xml:space="preserve">R005919</t>
  </si>
  <si>
    <t xml:space="preserve">R005920</t>
  </si>
  <si>
    <t xml:space="preserve">R005978</t>
  </si>
  <si>
    <t xml:space="preserve">R005984</t>
  </si>
  <si>
    <t xml:space="preserve">R005985</t>
  </si>
  <si>
    <t xml:space="preserve">R005987</t>
  </si>
  <si>
    <t xml:space="preserve">R005988</t>
  </si>
  <si>
    <t xml:space="preserve">R005989</t>
  </si>
  <si>
    <t xml:space="preserve">R005999</t>
  </si>
  <si>
    <t xml:space="preserve">R006001</t>
  </si>
  <si>
    <t xml:space="preserve">R006032</t>
  </si>
  <si>
    <t xml:space="preserve">R006033</t>
  </si>
  <si>
    <t xml:space="preserve">R006034</t>
  </si>
  <si>
    <t xml:space="preserve">R006035</t>
  </si>
  <si>
    <t xml:space="preserve">R006036</t>
  </si>
  <si>
    <t xml:space="preserve">R006037</t>
  </si>
  <si>
    <t xml:space="preserve">R006041</t>
  </si>
  <si>
    <t xml:space="preserve">R006048</t>
  </si>
  <si>
    <t xml:space="preserve">R006049</t>
  </si>
  <si>
    <t xml:space="preserve">R006052</t>
  </si>
  <si>
    <t xml:space="preserve">R006056</t>
  </si>
  <si>
    <t xml:space="preserve">R006057</t>
  </si>
  <si>
    <t xml:space="preserve">R006058</t>
  </si>
  <si>
    <t xml:space="preserve">R006061</t>
  </si>
  <si>
    <t xml:space="preserve">R006064</t>
  </si>
  <si>
    <t xml:space="preserve">R006065</t>
  </si>
  <si>
    <t xml:space="preserve">R006069</t>
  </si>
  <si>
    <t xml:space="preserve">R006070</t>
  </si>
  <si>
    <t xml:space="preserve">R006084</t>
  </si>
  <si>
    <t xml:space="preserve">R006117</t>
  </si>
  <si>
    <t xml:space="preserve">R006121</t>
  </si>
  <si>
    <t xml:space="preserve">R006122</t>
  </si>
  <si>
    <t xml:space="preserve">R006130</t>
  </si>
  <si>
    <t xml:space="preserve">R006131</t>
  </si>
  <si>
    <t xml:space="preserve">R006143</t>
  </si>
  <si>
    <t xml:space="preserve">R006144</t>
  </si>
  <si>
    <t xml:space="preserve">R006149</t>
  </si>
  <si>
    <t xml:space="preserve">R006150</t>
  </si>
  <si>
    <t xml:space="preserve">R006151</t>
  </si>
  <si>
    <t xml:space="preserve">R006153</t>
  </si>
  <si>
    <t xml:space="preserve">R006164</t>
  </si>
  <si>
    <t xml:space="preserve">R006165</t>
  </si>
  <si>
    <t xml:space="preserve">R006172</t>
  </si>
  <si>
    <t xml:space="preserve">R006176</t>
  </si>
  <si>
    <t xml:space="preserve">R006177</t>
  </si>
  <si>
    <t xml:space="preserve">R006178</t>
  </si>
  <si>
    <t xml:space="preserve">R006188</t>
  </si>
  <si>
    <t xml:space="preserve">R006189</t>
  </si>
  <si>
    <t xml:space="preserve">R006244</t>
  </si>
  <si>
    <t xml:space="preserve">R006246</t>
  </si>
  <si>
    <t xml:space="preserve">R006266</t>
  </si>
  <si>
    <t xml:space="preserve">R006267</t>
  </si>
  <si>
    <t xml:space="preserve">R006278</t>
  </si>
  <si>
    <t xml:space="preserve">R006302</t>
  </si>
  <si>
    <t xml:space="preserve">R006306</t>
  </si>
  <si>
    <t xml:space="preserve">R006307</t>
  </si>
  <si>
    <t xml:space="preserve">R006314</t>
  </si>
  <si>
    <t xml:space="preserve">R006319</t>
  </si>
  <si>
    <t xml:space="preserve">R006334</t>
  </si>
  <si>
    <t xml:space="preserve">R006335</t>
  </si>
  <si>
    <t xml:space="preserve">R006364</t>
  </si>
  <si>
    <t xml:space="preserve">R006378</t>
  </si>
  <si>
    <t xml:space="preserve">R006401</t>
  </si>
  <si>
    <t xml:space="preserve">R006405</t>
  </si>
  <si>
    <t xml:space="preserve">R006419</t>
  </si>
  <si>
    <t xml:space="preserve">R006420</t>
  </si>
  <si>
    <t xml:space="preserve">R006421</t>
  </si>
  <si>
    <t xml:space="preserve">R006436</t>
  </si>
  <si>
    <t xml:space="preserve">R006437</t>
  </si>
  <si>
    <t xml:space="preserve">R006444</t>
  </si>
  <si>
    <t xml:space="preserve">R006449</t>
  </si>
  <si>
    <t xml:space="preserve">R006450</t>
  </si>
  <si>
    <t xml:space="preserve">R006451</t>
  </si>
  <si>
    <t xml:space="preserve">R006488</t>
  </si>
  <si>
    <t xml:space="preserve">R006489</t>
  </si>
  <si>
    <t xml:space="preserve">R006493</t>
  </si>
  <si>
    <t xml:space="preserve">R006499</t>
  </si>
  <si>
    <t xml:space="preserve">R006505</t>
  </si>
  <si>
    <t xml:space="preserve">R006507</t>
  </si>
  <si>
    <t xml:space="preserve">R006518</t>
  </si>
  <si>
    <t xml:space="preserve">R006519</t>
  </si>
  <si>
    <t xml:space="preserve">R006524</t>
  </si>
  <si>
    <t xml:space="preserve">R006547</t>
  </si>
  <si>
    <t xml:space="preserve">R006548</t>
  </si>
  <si>
    <t xml:space="preserve">R006553</t>
  </si>
  <si>
    <t xml:space="preserve">R006554</t>
  </si>
  <si>
    <t xml:space="preserve">R006555</t>
  </si>
  <si>
    <t xml:space="preserve">R006562</t>
  </si>
  <si>
    <t xml:space="preserve">R006568</t>
  </si>
  <si>
    <t xml:space="preserve">R006569</t>
  </si>
  <si>
    <t xml:space="preserve">R006570</t>
  </si>
  <si>
    <t xml:space="preserve">R006571</t>
  </si>
  <si>
    <t xml:space="preserve">R006578</t>
  </si>
  <si>
    <t xml:space="preserve">R006579</t>
  </si>
  <si>
    <t xml:space="preserve">R006609</t>
  </si>
  <si>
    <t xml:space="preserve">R006610</t>
  </si>
  <si>
    <t xml:space="preserve">R006619</t>
  </si>
  <si>
    <t xml:space="preserve">R006638</t>
  </si>
  <si>
    <t xml:space="preserve">R006652</t>
  </si>
  <si>
    <t xml:space="preserve">R006655</t>
  </si>
  <si>
    <t xml:space="preserve">R006656</t>
  </si>
  <si>
    <t xml:space="preserve">R006665</t>
  </si>
  <si>
    <t xml:space="preserve">R006671</t>
  </si>
  <si>
    <t xml:space="preserve">R006672</t>
  </si>
  <si>
    <t xml:space="preserve">R006683</t>
  </si>
  <si>
    <t xml:space="preserve">R006692</t>
  </si>
  <si>
    <t xml:space="preserve">R006699</t>
  </si>
  <si>
    <t xml:space="preserve">R006700</t>
  </si>
  <si>
    <t xml:space="preserve">R006724</t>
  </si>
  <si>
    <t xml:space="preserve">R006725</t>
  </si>
  <si>
    <t xml:space="preserve">R006735</t>
  </si>
  <si>
    <t xml:space="preserve">R006736</t>
  </si>
  <si>
    <t xml:space="preserve">R006742</t>
  </si>
  <si>
    <t xml:space="preserve">R006751</t>
  </si>
  <si>
    <t xml:space="preserve">R006756</t>
  </si>
  <si>
    <t xml:space="preserve">R006759</t>
  </si>
  <si>
    <t xml:space="preserve">R006762</t>
  </si>
  <si>
    <t xml:space="preserve">R006768</t>
  </si>
  <si>
    <t xml:space="preserve">R006774</t>
  </si>
  <si>
    <t xml:space="preserve">R006786</t>
  </si>
  <si>
    <t xml:space="preserve">R006788</t>
  </si>
  <si>
    <t xml:space="preserve">R006790</t>
  </si>
  <si>
    <t xml:space="preserve">R006791</t>
  </si>
  <si>
    <t xml:space="preserve">R006792</t>
  </si>
  <si>
    <t xml:space="preserve">R006793</t>
  </si>
  <si>
    <t xml:space="preserve">R006829</t>
  </si>
  <si>
    <t xml:space="preserve">R006830</t>
  </si>
  <si>
    <t xml:space="preserve">R006834</t>
  </si>
  <si>
    <t xml:space="preserve">R006843</t>
  </si>
  <si>
    <t xml:space="preserve">R006852</t>
  </si>
  <si>
    <t xml:space="preserve">R006855</t>
  </si>
  <si>
    <t xml:space="preserve">R006858</t>
  </si>
  <si>
    <t xml:space="preserve">R006862</t>
  </si>
  <si>
    <t xml:space="preserve">R006863</t>
  </si>
  <si>
    <t xml:space="preserve">R006869</t>
  </si>
  <si>
    <t xml:space="preserve">R006870</t>
  </si>
  <si>
    <t xml:space="preserve">R006871</t>
  </si>
  <si>
    <t xml:space="preserve">R006872</t>
  </si>
  <si>
    <t xml:space="preserve">R006893</t>
  </si>
  <si>
    <t xml:space="preserve">R006897</t>
  </si>
  <si>
    <t xml:space="preserve">R006898</t>
  </si>
  <si>
    <t xml:space="preserve">R006903</t>
  </si>
  <si>
    <t xml:space="preserve">R006918</t>
  </si>
  <si>
    <t xml:space="preserve">R006919</t>
  </si>
  <si>
    <t xml:space="preserve">R006923</t>
  </si>
  <si>
    <t xml:space="preserve">R006925</t>
  </si>
  <si>
    <t xml:space="preserve">R006934</t>
  </si>
  <si>
    <t xml:space="preserve">R006945</t>
  </si>
  <si>
    <t xml:space="preserve">R006946</t>
  </si>
  <si>
    <t xml:space="preserve">R006947</t>
  </si>
  <si>
    <t xml:space="preserve">R006956</t>
  </si>
  <si>
    <t xml:space="preserve">R006968</t>
  </si>
  <si>
    <t xml:space="preserve">R006969</t>
  </si>
  <si>
    <t xml:space="preserve">R006984</t>
  </si>
  <si>
    <t xml:space="preserve">R006995</t>
  </si>
  <si>
    <t xml:space="preserve">R006999</t>
  </si>
  <si>
    <t xml:space="preserve">R007000</t>
  </si>
  <si>
    <t xml:space="preserve">R007001</t>
  </si>
  <si>
    <t xml:space="preserve">R007016</t>
  </si>
  <si>
    <t xml:space="preserve">R007034</t>
  </si>
  <si>
    <t xml:space="preserve">R007041</t>
  </si>
  <si>
    <t xml:space="preserve">R007042</t>
  </si>
  <si>
    <t xml:space="preserve">R007056</t>
  </si>
  <si>
    <t xml:space="preserve">R007059</t>
  </si>
  <si>
    <t xml:space="preserve">R007066</t>
  </si>
  <si>
    <t xml:space="preserve">R007067</t>
  </si>
  <si>
    <t xml:space="preserve">R007097</t>
  </si>
  <si>
    <t xml:space="preserve">R007098</t>
  </si>
  <si>
    <t xml:space="preserve">R007104</t>
  </si>
  <si>
    <t xml:space="preserve">R007105</t>
  </si>
  <si>
    <t xml:space="preserve">R007106</t>
  </si>
  <si>
    <t xml:space="preserve">R007115</t>
  </si>
  <si>
    <t xml:space="preserve">R007140</t>
  </si>
  <si>
    <t xml:space="preserve">R007141</t>
  </si>
  <si>
    <t xml:space="preserve">R007142</t>
  </si>
  <si>
    <t xml:space="preserve">R007154</t>
  </si>
  <si>
    <t xml:space="preserve">R007155</t>
  </si>
  <si>
    <t xml:space="preserve">R007156</t>
  </si>
  <si>
    <t xml:space="preserve">R007161</t>
  </si>
  <si>
    <t xml:space="preserve">R007170</t>
  </si>
  <si>
    <t xml:space="preserve">R007180</t>
  </si>
  <si>
    <t xml:space="preserve">R007186</t>
  </si>
  <si>
    <t xml:space="preserve">R007187</t>
  </si>
  <si>
    <t xml:space="preserve">R007205</t>
  </si>
  <si>
    <t xml:space="preserve">R007208</t>
  </si>
  <si>
    <t xml:space="preserve">R007212</t>
  </si>
  <si>
    <t xml:space="preserve">R007213</t>
  </si>
  <si>
    <t xml:space="preserve">R007214</t>
  </si>
  <si>
    <t xml:space="preserve">R007243</t>
  </si>
  <si>
    <t xml:space="preserve">R007244</t>
  </si>
  <si>
    <t xml:space="preserve">R007245</t>
  </si>
  <si>
    <t xml:space="preserve">R007257</t>
  </si>
  <si>
    <t xml:space="preserve">R007260</t>
  </si>
  <si>
    <t xml:space="preserve">R007265</t>
  </si>
  <si>
    <t xml:space="preserve">R007273</t>
  </si>
  <si>
    <t xml:space="preserve">R007274</t>
  </si>
  <si>
    <t xml:space="preserve">R007295</t>
  </si>
  <si>
    <t xml:space="preserve">R007296</t>
  </si>
  <si>
    <t xml:space="preserve">R007297</t>
  </si>
  <si>
    <t xml:space="preserve">R007303</t>
  </si>
  <si>
    <t xml:space="preserve">R007320</t>
  </si>
  <si>
    <t xml:space="preserve">R007339</t>
  </si>
  <si>
    <t xml:space="preserve">R007340</t>
  </si>
  <si>
    <t xml:space="preserve">R007372</t>
  </si>
  <si>
    <t xml:space="preserve">R007373</t>
  </si>
  <si>
    <t xml:space="preserve">R007374</t>
  </si>
  <si>
    <t xml:space="preserve">R007380</t>
  </si>
  <si>
    <t xml:space="preserve">R007382</t>
  </si>
  <si>
    <t xml:space="preserve">R007383</t>
  </si>
  <si>
    <t xml:space="preserve">R007389</t>
  </si>
  <si>
    <t xml:space="preserve">R007391</t>
  </si>
  <si>
    <t xml:space="preserve">R007392</t>
  </si>
  <si>
    <t xml:space="preserve">R007395</t>
  </si>
  <si>
    <t xml:space="preserve">R007396</t>
  </si>
  <si>
    <t xml:space="preserve">R007407</t>
  </si>
  <si>
    <t xml:space="preserve">R007408</t>
  </si>
  <si>
    <t xml:space="preserve">R007414</t>
  </si>
  <si>
    <t xml:space="preserve">R007444</t>
  </si>
  <si>
    <t xml:space="preserve">R007447</t>
  </si>
  <si>
    <t xml:space="preserve">R007448</t>
  </si>
  <si>
    <t xml:space="preserve">R007452</t>
  </si>
  <si>
    <t xml:space="preserve">R007466</t>
  </si>
  <si>
    <t xml:space="preserve">R007467</t>
  </si>
  <si>
    <t xml:space="preserve">R007468</t>
  </si>
  <si>
    <t xml:space="preserve">R007496</t>
  </si>
  <si>
    <t xml:space="preserve">R007497</t>
  </si>
  <si>
    <t xml:space="preserve">R007507</t>
  </si>
  <si>
    <t xml:space="preserve">R007530</t>
  </si>
  <si>
    <t xml:space="preserve">R007531</t>
  </si>
  <si>
    <t xml:space="preserve">R007535</t>
  </si>
  <si>
    <t xml:space="preserve">R007537</t>
  </si>
  <si>
    <t xml:space="preserve">R007538</t>
  </si>
  <si>
    <t xml:space="preserve">R007545</t>
  </si>
  <si>
    <t xml:space="preserve">R007553</t>
  </si>
  <si>
    <t xml:space="preserve">R007554</t>
  </si>
  <si>
    <t xml:space="preserve">R007555</t>
  </si>
  <si>
    <t xml:space="preserve">R007566</t>
  </si>
  <si>
    <t xml:space="preserve">R007569</t>
  </si>
  <si>
    <t xml:space="preserve">R007570</t>
  </si>
  <si>
    <t xml:space="preserve">R007588</t>
  </si>
  <si>
    <t xml:space="preserve">R007589</t>
  </si>
  <si>
    <t xml:space="preserve">R007620</t>
  </si>
  <si>
    <t xml:space="preserve">R007621</t>
  </si>
  <si>
    <t xml:space="preserve">R007625</t>
  </si>
  <si>
    <t xml:space="preserve">R007629</t>
  </si>
  <si>
    <t xml:space="preserve">R007655</t>
  </si>
  <si>
    <t xml:space="preserve">R007656</t>
  </si>
  <si>
    <t xml:space="preserve">R007657</t>
  </si>
  <si>
    <t xml:space="preserve">R007666</t>
  </si>
  <si>
    <t xml:space="preserve">R007667</t>
  </si>
  <si>
    <t xml:space="preserve">R007668</t>
  </si>
  <si>
    <t xml:space="preserve">R007669</t>
  </si>
  <si>
    <t xml:space="preserve">R007670</t>
  </si>
  <si>
    <t xml:space="preserve">R007693</t>
  </si>
  <si>
    <t xml:space="preserve">R007694</t>
  </si>
  <si>
    <t xml:space="preserve">R007700</t>
  </si>
  <si>
    <t xml:space="preserve">R007722</t>
  </si>
  <si>
    <t xml:space="preserve">R007723</t>
  </si>
  <si>
    <t xml:space="preserve">R007743</t>
  </si>
  <si>
    <t xml:space="preserve">R007750</t>
  </si>
  <si>
    <t xml:space="preserve">R007751</t>
  </si>
  <si>
    <t xml:space="preserve">R007752</t>
  </si>
  <si>
    <t xml:space="preserve">R007806</t>
  </si>
  <si>
    <t xml:space="preserve">R007807</t>
  </si>
  <si>
    <t xml:space="preserve">R007817</t>
  </si>
  <si>
    <t xml:space="preserve">R007820</t>
  </si>
  <si>
    <t xml:space="preserve">R007821</t>
  </si>
  <si>
    <t xml:space="preserve">R007886</t>
  </si>
  <si>
    <t xml:space="preserve">R007909</t>
  </si>
  <si>
    <t xml:space="preserve">R007910</t>
  </si>
  <si>
    <t xml:space="preserve">R007911</t>
  </si>
  <si>
    <t xml:space="preserve">R007915</t>
  </si>
  <si>
    <t xml:space="preserve">R007916</t>
  </si>
  <si>
    <t xml:space="preserve">R007917</t>
  </si>
  <si>
    <t xml:space="preserve">R007922</t>
  </si>
  <si>
    <t xml:space="preserve">R007923</t>
  </si>
  <si>
    <t xml:space="preserve">R007924</t>
  </si>
  <si>
    <t xml:space="preserve">R007943</t>
  </si>
  <si>
    <t xml:space="preserve">R007944</t>
  </si>
  <si>
    <t xml:space="preserve">R007945</t>
  </si>
  <si>
    <t xml:space="preserve">R007949</t>
  </si>
  <si>
    <t xml:space="preserve">R007950</t>
  </si>
  <si>
    <t xml:space="preserve">R007951</t>
  </si>
  <si>
    <t xml:space="preserve">R007962</t>
  </si>
  <si>
    <t xml:space="preserve">R007963</t>
  </si>
  <si>
    <t xml:space="preserve">R007964</t>
  </si>
  <si>
    <t xml:space="preserve">R007965</t>
  </si>
  <si>
    <t xml:space="preserve">R007996</t>
  </si>
  <si>
    <t xml:space="preserve">R007997</t>
  </si>
  <si>
    <t xml:space="preserve">R007998</t>
  </si>
  <si>
    <t xml:space="preserve">R007999</t>
  </si>
  <si>
    <t xml:space="preserve">R008008</t>
  </si>
  <si>
    <t xml:space="preserve">R008011</t>
  </si>
  <si>
    <t xml:space="preserve">R008025</t>
  </si>
  <si>
    <t xml:space="preserve">R008026</t>
  </si>
  <si>
    <t xml:space="preserve">R008042</t>
  </si>
  <si>
    <t xml:space="preserve">R008044</t>
  </si>
  <si>
    <t xml:space="preserve">R008045</t>
  </si>
  <si>
    <t xml:space="preserve">R008046</t>
  </si>
  <si>
    <t xml:space="preserve">R008069</t>
  </si>
  <si>
    <t xml:space="preserve">R008090</t>
  </si>
  <si>
    <t xml:space="preserve">R008096</t>
  </si>
  <si>
    <t xml:space="preserve">R008097</t>
  </si>
  <si>
    <t xml:space="preserve">R008101</t>
  </si>
  <si>
    <t xml:space="preserve">R008116</t>
  </si>
  <si>
    <t xml:space="preserve">R008124</t>
  </si>
  <si>
    <t xml:space="preserve">R008125</t>
  </si>
  <si>
    <t xml:space="preserve">R008126</t>
  </si>
  <si>
    <t xml:space="preserve">R008127</t>
  </si>
  <si>
    <t xml:space="preserve">R008131</t>
  </si>
  <si>
    <t xml:space="preserve">R008157</t>
  </si>
  <si>
    <t xml:space="preserve">R008158</t>
  </si>
  <si>
    <t xml:space="preserve">R008159</t>
  </si>
  <si>
    <t xml:space="preserve">R008161</t>
  </si>
  <si>
    <t xml:space="preserve">R008168</t>
  </si>
  <si>
    <t xml:space="preserve">R008187</t>
  </si>
  <si>
    <t xml:space="preserve">R008207</t>
  </si>
  <si>
    <t xml:space="preserve">R008231</t>
  </si>
  <si>
    <t xml:space="preserve">R008256</t>
  </si>
  <si>
    <t xml:space="preserve">R008257</t>
  </si>
  <si>
    <t xml:space="preserve">R008269</t>
  </si>
  <si>
    <t xml:space="preserve">R008272</t>
  </si>
  <si>
    <t xml:space="preserve">R008273</t>
  </si>
  <si>
    <t xml:space="preserve">R008279</t>
  </si>
  <si>
    <t xml:space="preserve">R008313</t>
  </si>
  <si>
    <t xml:space="preserve">R008319</t>
  </si>
  <si>
    <t xml:space="preserve">R008320</t>
  </si>
  <si>
    <t xml:space="preserve">R008370</t>
  </si>
  <si>
    <t xml:space="preserve">R008373</t>
  </si>
  <si>
    <t xml:space="preserve">R008377</t>
  </si>
  <si>
    <t xml:space="preserve">R008378</t>
  </si>
  <si>
    <t xml:space="preserve">R008379</t>
  </si>
  <si>
    <t xml:space="preserve">R008391</t>
  </si>
  <si>
    <t xml:space="preserve">R008392</t>
  </si>
  <si>
    <t xml:space="preserve">R008410</t>
  </si>
  <si>
    <t xml:space="preserve">R008423</t>
  </si>
  <si>
    <t xml:space="preserve">R008424</t>
  </si>
  <si>
    <t xml:space="preserve">R008461</t>
  </si>
  <si>
    <t xml:space="preserve">R008472</t>
  </si>
  <si>
    <t xml:space="preserve">R008473</t>
  </si>
  <si>
    <t xml:space="preserve">R008474</t>
  </si>
  <si>
    <t xml:space="preserve">R008541</t>
  </si>
  <si>
    <t xml:space="preserve">R008545</t>
  </si>
  <si>
    <t xml:space="preserve">R008563</t>
  </si>
  <si>
    <t xml:space="preserve">R008564</t>
  </si>
  <si>
    <t xml:space="preserve">R008629</t>
  </si>
  <si>
    <t xml:space="preserve">R008630</t>
  </si>
  <si>
    <t xml:space="preserve">R008631</t>
  </si>
  <si>
    <t xml:space="preserve">R008634</t>
  </si>
  <si>
    <t xml:space="preserve">R008640</t>
  </si>
  <si>
    <t xml:space="preserve">R008641</t>
  </si>
  <si>
    <t xml:space="preserve">R008642</t>
  </si>
  <si>
    <t xml:space="preserve">R008643</t>
  </si>
  <si>
    <t xml:space="preserve">R008651</t>
  </si>
  <si>
    <t xml:space="preserve">R008652</t>
  </si>
  <si>
    <t xml:space="preserve">R008653</t>
  </si>
  <si>
    <t xml:space="preserve">R008672</t>
  </si>
  <si>
    <t xml:space="preserve">R008714</t>
  </si>
  <si>
    <t xml:space="preserve">R008750</t>
  </si>
  <si>
    <t xml:space="preserve">R008751</t>
  </si>
  <si>
    <t xml:space="preserve">R008752</t>
  </si>
  <si>
    <t xml:space="preserve">R008754</t>
  </si>
  <si>
    <t xml:space="preserve">R008755</t>
  </si>
  <si>
    <t xml:space="preserve">R008756</t>
  </si>
  <si>
    <t xml:space="preserve">R008779</t>
  </si>
  <si>
    <t xml:space="preserve">R008780</t>
  </si>
  <si>
    <t xml:space="preserve">R008781</t>
  </si>
  <si>
    <t xml:space="preserve">R008782</t>
  </si>
  <si>
    <t xml:space="preserve">R008812</t>
  </si>
  <si>
    <t xml:space="preserve">R008813</t>
  </si>
  <si>
    <t xml:space="preserve">R008838</t>
  </si>
  <si>
    <t xml:space="preserve">R008843</t>
  </si>
  <si>
    <t xml:space="preserve">R008846</t>
  </si>
  <si>
    <t xml:space="preserve">R008850</t>
  </si>
  <si>
    <t xml:space="preserve">R008851</t>
  </si>
  <si>
    <t xml:space="preserve">R008861</t>
  </si>
  <si>
    <t xml:space="preserve">R008862</t>
  </si>
  <si>
    <t xml:space="preserve">R008895</t>
  </si>
  <si>
    <t xml:space="preserve">R008904</t>
  </si>
  <si>
    <t xml:space="preserve">R008915</t>
  </si>
  <si>
    <t xml:space="preserve">R008927</t>
  </si>
  <si>
    <t xml:space="preserve">R008932</t>
  </si>
  <si>
    <t xml:space="preserve">R008940</t>
  </si>
  <si>
    <t xml:space="preserve">R008949</t>
  </si>
  <si>
    <t xml:space="preserve">R008976</t>
  </si>
  <si>
    <t xml:space="preserve">R009004</t>
  </si>
  <si>
    <t xml:space="preserve">R009005</t>
  </si>
  <si>
    <t xml:space="preserve">R009006</t>
  </si>
  <si>
    <t xml:space="preserve">R009008</t>
  </si>
  <si>
    <t xml:space="preserve">R009009</t>
  </si>
  <si>
    <t xml:space="preserve">R009010</t>
  </si>
  <si>
    <t xml:space="preserve">R009011</t>
  </si>
  <si>
    <t xml:space="preserve">R009012</t>
  </si>
  <si>
    <t xml:space="preserve">R009013</t>
  </si>
  <si>
    <t xml:space="preserve">R009014</t>
  </si>
  <si>
    <t xml:space="preserve">R009029</t>
  </si>
  <si>
    <t xml:space="preserve">R009030</t>
  </si>
  <si>
    <t xml:space="preserve">R009031</t>
  </si>
  <si>
    <t xml:space="preserve">R009050</t>
  </si>
  <si>
    <t xml:space="preserve">R009060</t>
  </si>
  <si>
    <t xml:space="preserve">R009090</t>
  </si>
  <si>
    <t xml:space="preserve">R009093</t>
  </si>
  <si>
    <t xml:space="preserve">R009094</t>
  </si>
  <si>
    <t xml:space="preserve">R009095</t>
  </si>
  <si>
    <t xml:space="preserve">R009096</t>
  </si>
  <si>
    <t xml:space="preserve">R009097</t>
  </si>
  <si>
    <t xml:space="preserve">R009114</t>
  </si>
  <si>
    <t xml:space="preserve">R009115</t>
  </si>
  <si>
    <t xml:space="preserve">R009119</t>
  </si>
  <si>
    <t xml:space="preserve">R009120</t>
  </si>
  <si>
    <t xml:space="preserve">R009121</t>
  </si>
  <si>
    <t xml:space="preserve">R009123</t>
  </si>
  <si>
    <t xml:space="preserve">R009124</t>
  </si>
  <si>
    <t xml:space="preserve">R009141</t>
  </si>
  <si>
    <t xml:space="preserve">R009142</t>
  </si>
  <si>
    <t xml:space="preserve">R009143</t>
  </si>
  <si>
    <t xml:space="preserve">R009145</t>
  </si>
  <si>
    <t xml:space="preserve">R009163</t>
  </si>
  <si>
    <t xml:space="preserve">R009164</t>
  </si>
  <si>
    <t xml:space="preserve">R009165</t>
  </si>
  <si>
    <t xml:space="preserve">R009167</t>
  </si>
  <si>
    <t xml:space="preserve">R009180</t>
  </si>
  <si>
    <t xml:space="preserve">R009214</t>
  </si>
  <si>
    <t xml:space="preserve">R009215</t>
  </si>
  <si>
    <t xml:space="preserve">R009220</t>
  </si>
  <si>
    <t xml:space="preserve">R009245</t>
  </si>
  <si>
    <t xml:space="preserve">R009246</t>
  </si>
  <si>
    <t xml:space="preserve">R009247</t>
  </si>
  <si>
    <t xml:space="preserve">R009257</t>
  </si>
  <si>
    <t xml:space="preserve">R009260</t>
  </si>
  <si>
    <t xml:space="preserve">R009262</t>
  </si>
  <si>
    <t xml:space="preserve">R009263</t>
  </si>
  <si>
    <t xml:space="preserve">R009264</t>
  </si>
  <si>
    <t xml:space="preserve">R009278</t>
  </si>
  <si>
    <t xml:space="preserve">R009295</t>
  </si>
  <si>
    <t xml:space="preserve">R009296</t>
  </si>
  <si>
    <t xml:space="preserve">R009297</t>
  </si>
  <si>
    <t xml:space="preserve">R009316</t>
  </si>
  <si>
    <t xml:space="preserve">R009339</t>
  </si>
  <si>
    <t xml:space="preserve">R009343</t>
  </si>
  <si>
    <t xml:space="preserve">R009350</t>
  </si>
  <si>
    <t xml:space="preserve">R009351</t>
  </si>
  <si>
    <t xml:space="preserve">R009352</t>
  </si>
  <si>
    <t xml:space="preserve">R009362</t>
  </si>
  <si>
    <t xml:space="preserve">R009363</t>
  </si>
  <si>
    <t xml:space="preserve">R009364</t>
  </si>
  <si>
    <t xml:space="preserve">R009373</t>
  </si>
  <si>
    <t xml:space="preserve">R009425</t>
  </si>
  <si>
    <t xml:space="preserve">R009443</t>
  </si>
  <si>
    <t xml:space="preserve">R009444</t>
  </si>
  <si>
    <t xml:space="preserve">R009450</t>
  </si>
  <si>
    <t xml:space="preserve">R009451</t>
  </si>
  <si>
    <t xml:space="preserve">R009465</t>
  </si>
  <si>
    <t xml:space="preserve">R009502</t>
  </si>
  <si>
    <t xml:space="preserve">R009503</t>
  </si>
  <si>
    <t xml:space="preserve">R009504</t>
  </si>
  <si>
    <t xml:space="preserve">R009505</t>
  </si>
  <si>
    <t xml:space="preserve">R009518</t>
  </si>
  <si>
    <t xml:space="preserve">R009546</t>
  </si>
  <si>
    <t xml:space="preserve">R009547</t>
  </si>
  <si>
    <t xml:space="preserve">R009548</t>
  </si>
  <si>
    <t xml:space="preserve">R009549</t>
  </si>
  <si>
    <t xml:space="preserve">R009550</t>
  </si>
  <si>
    <t xml:space="preserve">R009554</t>
  </si>
  <si>
    <t xml:space="preserve">R009555</t>
  </si>
  <si>
    <t xml:space="preserve">R009565</t>
  </si>
  <si>
    <t xml:space="preserve">R009566</t>
  </si>
  <si>
    <t xml:space="preserve">R009567</t>
  </si>
  <si>
    <t xml:space="preserve">R009606</t>
  </si>
  <si>
    <t xml:space="preserve">R009613</t>
  </si>
  <si>
    <t xml:space="preserve">R009626</t>
  </si>
  <si>
    <t xml:space="preserve">R009633</t>
  </si>
  <si>
    <t xml:space="preserve">R009634</t>
  </si>
  <si>
    <t xml:space="preserve">R009635</t>
  </si>
  <si>
    <t xml:space="preserve">R009636</t>
  </si>
  <si>
    <t xml:space="preserve">R009642</t>
  </si>
  <si>
    <t xml:space="preserve">R009643</t>
  </si>
  <si>
    <t xml:space="preserve">R009675</t>
  </si>
  <si>
    <t xml:space="preserve">R009676</t>
  </si>
  <si>
    <t xml:space="preserve">R009689</t>
  </si>
  <si>
    <t xml:space="preserve">R009690</t>
  </si>
  <si>
    <t xml:space="preserve">R009691</t>
  </si>
  <si>
    <t xml:space="preserve">R009692</t>
  </si>
  <si>
    <t xml:space="preserve">R009704</t>
  </si>
  <si>
    <t xml:space="preserve">R009705</t>
  </si>
  <si>
    <t xml:space="preserve">R009707</t>
  </si>
  <si>
    <t xml:space="preserve">R009731</t>
  </si>
  <si>
    <t xml:space="preserve">R009732</t>
  </si>
  <si>
    <t xml:space="preserve">R009733</t>
  </si>
  <si>
    <t xml:space="preserve">R009734</t>
  </si>
  <si>
    <t xml:space="preserve">R009767</t>
  </si>
  <si>
    <t xml:space="preserve">R009768</t>
  </si>
  <si>
    <t xml:space="preserve">R009769</t>
  </si>
  <si>
    <t xml:space="preserve">R009778</t>
  </si>
  <si>
    <t xml:space="preserve">R009779</t>
  </si>
  <si>
    <t xml:space="preserve">R009809</t>
  </si>
  <si>
    <t xml:space="preserve">R009810</t>
  </si>
  <si>
    <t xml:space="preserve">R009817</t>
  </si>
  <si>
    <t xml:space="preserve">R009820</t>
  </si>
  <si>
    <t xml:space="preserve">R009821</t>
  </si>
  <si>
    <t xml:space="preserve">R009856</t>
  </si>
  <si>
    <t xml:space="preserve">R009858</t>
  </si>
  <si>
    <t xml:space="preserve">R009859</t>
  </si>
  <si>
    <t xml:space="preserve">R009864</t>
  </si>
  <si>
    <t xml:space="preserve">R009867</t>
  </si>
  <si>
    <t xml:space="preserve">R009886</t>
  </si>
  <si>
    <t xml:space="preserve">R009887</t>
  </si>
  <si>
    <t xml:space="preserve">R009888</t>
  </si>
  <si>
    <t xml:space="preserve">R009892</t>
  </si>
  <si>
    <t xml:space="preserve">R009893</t>
  </si>
  <si>
    <t xml:space="preserve">R009894</t>
  </si>
  <si>
    <t xml:space="preserve">R009895</t>
  </si>
  <si>
    <t xml:space="preserve">R009919</t>
  </si>
  <si>
    <t xml:space="preserve">R009920</t>
  </si>
  <si>
    <t xml:space="preserve">R009950</t>
  </si>
  <si>
    <t xml:space="preserve">R009961</t>
  </si>
  <si>
    <t xml:space="preserve">R009962</t>
  </si>
  <si>
    <t xml:space="preserve">R009963</t>
  </si>
  <si>
    <t xml:space="preserve">R009964</t>
  </si>
  <si>
    <t xml:space="preserve">R009985</t>
  </si>
  <si>
    <t xml:space="preserve">R009987</t>
  </si>
  <si>
    <t xml:space="preserve">R009988</t>
  </si>
  <si>
    <t xml:space="preserve">R009989</t>
  </si>
  <si>
    <t xml:space="preserve">R009999</t>
  </si>
  <si>
    <t xml:space="preserve">R010000</t>
  </si>
  <si>
    <t xml:space="preserve">R010001</t>
  </si>
  <si>
    <t xml:space="preserve">R010020</t>
  </si>
  <si>
    <t xml:space="preserve">R010021</t>
  </si>
  <si>
    <t xml:space="preserve">R010030</t>
  </si>
  <si>
    <t xml:space="preserve">R010050</t>
  </si>
  <si>
    <t xml:space="preserve">R010063</t>
  </si>
  <si>
    <t xml:space="preserve">R010064</t>
  </si>
  <si>
    <t xml:space="preserve">R010065</t>
  </si>
  <si>
    <t xml:space="preserve">R010070</t>
  </si>
  <si>
    <t xml:space="preserve">R010073</t>
  </si>
  <si>
    <t xml:space="preserve">R010082</t>
  </si>
  <si>
    <t xml:space="preserve">R010083</t>
  </si>
  <si>
    <t xml:space="preserve">R010109</t>
  </si>
  <si>
    <t xml:space="preserve">R010110</t>
  </si>
  <si>
    <t xml:space="preserve">R010113</t>
  </si>
  <si>
    <t xml:space="preserve">R010120</t>
  </si>
  <si>
    <t xml:space="preserve">R010121</t>
  </si>
  <si>
    <t xml:space="preserve">R010122</t>
  </si>
  <si>
    <t xml:space="preserve">R010123</t>
  </si>
  <si>
    <t xml:space="preserve">R010124</t>
  </si>
  <si>
    <t xml:space="preserve">R010126</t>
  </si>
  <si>
    <t xml:space="preserve">R010127</t>
  </si>
  <si>
    <t xml:space="preserve">R010131</t>
  </si>
  <si>
    <t xml:space="preserve">R010139</t>
  </si>
  <si>
    <t xml:space="preserve">R010140</t>
  </si>
  <si>
    <t xml:space="preserve">R010141</t>
  </si>
  <si>
    <t xml:space="preserve">R010196</t>
  </si>
  <si>
    <t xml:space="preserve">R010197</t>
  </si>
  <si>
    <t xml:space="preserve">R010198</t>
  </si>
  <si>
    <t xml:space="preserve">R010207</t>
  </si>
  <si>
    <t xml:space="preserve">R010208</t>
  </si>
  <si>
    <t xml:space="preserve">R010209</t>
  </si>
  <si>
    <t xml:space="preserve">R010261</t>
  </si>
  <si>
    <t xml:space="preserve">R010284</t>
  </si>
  <si>
    <t xml:space="preserve">R010289</t>
  </si>
  <si>
    <t xml:space="preserve">R010316</t>
  </si>
  <si>
    <t xml:space="preserve">R010322</t>
  </si>
  <si>
    <t xml:space="preserve">R010323</t>
  </si>
  <si>
    <t xml:space="preserve">R010330</t>
  </si>
  <si>
    <t xml:space="preserve">R010331</t>
  </si>
  <si>
    <t xml:space="preserve">R010332</t>
  </si>
  <si>
    <t xml:space="preserve">R010334</t>
  </si>
  <si>
    <t xml:space="preserve">R010335</t>
  </si>
  <si>
    <t xml:space="preserve">R010336</t>
  </si>
  <si>
    <t xml:space="preserve">R010356</t>
  </si>
  <si>
    <t xml:space="preserve">R010357</t>
  </si>
  <si>
    <t xml:space="preserve">R010358</t>
  </si>
  <si>
    <t xml:space="preserve">R010359</t>
  </si>
  <si>
    <t xml:space="preserve">R010373</t>
  </si>
  <si>
    <t xml:space="preserve">R010374</t>
  </si>
  <si>
    <t xml:space="preserve">R010377</t>
  </si>
  <si>
    <t xml:space="preserve">R010415</t>
  </si>
  <si>
    <t xml:space="preserve">R010422</t>
  </si>
  <si>
    <t xml:space="preserve">R010436</t>
  </si>
  <si>
    <t xml:space="preserve">R010467</t>
  </si>
  <si>
    <t xml:space="preserve">R010511</t>
  </si>
  <si>
    <t xml:space="preserve">R010519</t>
  </si>
  <si>
    <t xml:space="preserve">R010520</t>
  </si>
  <si>
    <t xml:space="preserve">R010521</t>
  </si>
  <si>
    <t xml:space="preserve">R010529</t>
  </si>
  <si>
    <t xml:space="preserve">R010530</t>
  </si>
  <si>
    <t xml:space="preserve">R010531</t>
  </si>
  <si>
    <t xml:space="preserve">R010532</t>
  </si>
  <si>
    <t xml:space="preserve">R010542</t>
  </si>
  <si>
    <t xml:space="preserve">R010545</t>
  </si>
  <si>
    <t xml:space="preserve">R010546</t>
  </si>
  <si>
    <t xml:space="preserve">R010547</t>
  </si>
  <si>
    <t xml:space="preserve">R010563</t>
  </si>
  <si>
    <t xml:space="preserve">R010564</t>
  </si>
  <si>
    <t xml:space="preserve">R010570</t>
  </si>
  <si>
    <t xml:space="preserve">R010584</t>
  </si>
  <si>
    <t xml:space="preserve">R010585</t>
  </si>
  <si>
    <t xml:space="preserve">R010586</t>
  </si>
  <si>
    <t xml:space="preserve">R010605</t>
  </si>
  <si>
    <t xml:space="preserve">R010606</t>
  </si>
  <si>
    <t xml:space="preserve">R010625</t>
  </si>
  <si>
    <t xml:space="preserve">R010626</t>
  </si>
  <si>
    <t xml:space="preserve">R010627</t>
  </si>
  <si>
    <t xml:space="preserve">R010628</t>
  </si>
  <si>
    <t xml:space="preserve">R010645</t>
  </si>
  <si>
    <t xml:space="preserve">R010646</t>
  </si>
  <si>
    <t xml:space="preserve">R010652</t>
  </si>
  <si>
    <t xml:space="preserve">R010653</t>
  </si>
  <si>
    <t xml:space="preserve">R010654</t>
  </si>
  <si>
    <t xml:space="preserve">R010656</t>
  </si>
  <si>
    <t xml:space="preserve">R010658</t>
  </si>
  <si>
    <t xml:space="preserve">R010673</t>
  </si>
  <si>
    <t xml:space="preserve">R010679</t>
  </si>
  <si>
    <t xml:space="preserve">R010680</t>
  </si>
  <si>
    <t xml:space="preserve">R010686</t>
  </si>
  <si>
    <t xml:space="preserve">R010688</t>
  </si>
  <si>
    <t xml:space="preserve">R010691</t>
  </si>
  <si>
    <t xml:space="preserve">R010692</t>
  </si>
  <si>
    <t xml:space="preserve">R010693</t>
  </si>
  <si>
    <t xml:space="preserve">R010694</t>
  </si>
  <si>
    <t xml:space="preserve">R010695</t>
  </si>
  <si>
    <t xml:space="preserve">R010696</t>
  </si>
  <si>
    <t xml:space="preserve">R010702</t>
  </si>
  <si>
    <t xml:space="preserve">R010703</t>
  </si>
  <si>
    <t xml:space="preserve">R010710</t>
  </si>
  <si>
    <t xml:space="preserve">R010725</t>
  </si>
  <si>
    <t xml:space="preserve">R010726</t>
  </si>
  <si>
    <t xml:space="preserve">R010740</t>
  </si>
  <si>
    <t xml:space="preserve">R010741</t>
  </si>
  <si>
    <t xml:space="preserve">R010753</t>
  </si>
  <si>
    <t xml:space="preserve">R010754</t>
  </si>
  <si>
    <t xml:space="preserve">R010769</t>
  </si>
  <si>
    <t xml:space="preserve">R010772</t>
  </si>
  <si>
    <t xml:space="preserve">R010773</t>
  </si>
  <si>
    <t xml:space="preserve">R010774</t>
  </si>
  <si>
    <t xml:space="preserve">R010779</t>
  </si>
  <si>
    <t xml:space="preserve">R010780</t>
  </si>
  <si>
    <t xml:space="preserve">R010782</t>
  </si>
  <si>
    <t xml:space="preserve">R010783</t>
  </si>
  <si>
    <t xml:space="preserve">R010815</t>
  </si>
  <si>
    <t xml:space="preserve">R010849</t>
  </si>
  <si>
    <t xml:space="preserve">R010855</t>
  </si>
  <si>
    <t xml:space="preserve">R010856</t>
  </si>
  <si>
    <t xml:space="preserve">R010868</t>
  </si>
  <si>
    <t xml:space="preserve">R010869</t>
  </si>
  <si>
    <t xml:space="preserve">R010870</t>
  </si>
  <si>
    <t xml:space="preserve">R010871</t>
  </si>
  <si>
    <t xml:space="preserve">R010889</t>
  </si>
  <si>
    <t xml:space="preserve">R010890</t>
  </si>
  <si>
    <t xml:space="preserve">R010904</t>
  </si>
  <si>
    <t xml:space="preserve">R010905</t>
  </si>
  <si>
    <t xml:space="preserve">R010931</t>
  </si>
  <si>
    <t xml:space="preserve">R010932</t>
  </si>
  <si>
    <t xml:space="preserve">R010945</t>
  </si>
  <si>
    <t xml:space="preserve">R010946</t>
  </si>
  <si>
    <t xml:space="preserve">R010947</t>
  </si>
  <si>
    <t xml:space="preserve">R010952</t>
  </si>
  <si>
    <t xml:space="preserve">R010971</t>
  </si>
  <si>
    <t xml:space="preserve">R010972</t>
  </si>
  <si>
    <t xml:space="preserve">R010979</t>
  </si>
  <si>
    <t xml:space="preserve">R011012</t>
  </si>
  <si>
    <t xml:space="preserve">R011013</t>
  </si>
  <si>
    <t xml:space="preserve">R011026</t>
  </si>
  <si>
    <t xml:space="preserve">R011027</t>
  </si>
  <si>
    <t xml:space="preserve">R011031</t>
  </si>
  <si>
    <t xml:space="preserve">R011032</t>
  </si>
  <si>
    <t xml:space="preserve">R011046</t>
  </si>
  <si>
    <t xml:space="preserve">R011050</t>
  </si>
  <si>
    <t xml:space="preserve">R011079</t>
  </si>
  <si>
    <t xml:space="preserve">R011080</t>
  </si>
  <si>
    <t xml:space="preserve">R011081</t>
  </si>
  <si>
    <t xml:space="preserve">R011104</t>
  </si>
  <si>
    <t xml:space="preserve">R011105</t>
  </si>
  <si>
    <t xml:space="preserve">R011106</t>
  </si>
  <si>
    <t xml:space="preserve">R011117</t>
  </si>
  <si>
    <t xml:space="preserve">R011119</t>
  </si>
  <si>
    <t xml:space="preserve">R011120</t>
  </si>
  <si>
    <t xml:space="preserve">R011121</t>
  </si>
  <si>
    <t xml:space="preserve">R011132</t>
  </si>
  <si>
    <t xml:space="preserve">R011133</t>
  </si>
  <si>
    <t xml:space="preserve">R011147</t>
  </si>
  <si>
    <t xml:space="preserve">R011166</t>
  </si>
  <si>
    <t xml:space="preserve">R011168</t>
  </si>
  <si>
    <t xml:space="preserve">R011180</t>
  </si>
  <si>
    <t xml:space="preserve">R011181</t>
  </si>
  <si>
    <t xml:space="preserve">R011182</t>
  </si>
  <si>
    <t xml:space="preserve">R011183</t>
  </si>
  <si>
    <t xml:space="preserve">R011184</t>
  </si>
  <si>
    <t xml:space="preserve">R011185</t>
  </si>
  <si>
    <t xml:space="preserve">R011186</t>
  </si>
  <si>
    <t xml:space="preserve">R011192</t>
  </si>
  <si>
    <t xml:space="preserve">R011207</t>
  </si>
  <si>
    <t xml:space="preserve">R011228</t>
  </si>
  <si>
    <t xml:space="preserve">R011230</t>
  </si>
  <si>
    <t xml:space="preserve">R011245</t>
  </si>
  <si>
    <t xml:space="preserve">R011255</t>
  </si>
  <si>
    <t xml:space="preserve">R011256</t>
  </si>
  <si>
    <t xml:space="preserve">R011257</t>
  </si>
  <si>
    <t xml:space="preserve">R011313</t>
  </si>
  <si>
    <t xml:space="preserve">R011314</t>
  </si>
  <si>
    <t xml:space="preserve">R011315</t>
  </si>
  <si>
    <t xml:space="preserve">R011327</t>
  </si>
  <si>
    <t xml:space="preserve">R011328</t>
  </si>
  <si>
    <t xml:space="preserve">R011347</t>
  </si>
  <si>
    <t xml:space="preserve">R011348</t>
  </si>
  <si>
    <t xml:space="preserve">R011349</t>
  </si>
  <si>
    <t xml:space="preserve">R011357</t>
  </si>
  <si>
    <t xml:space="preserve">R011358</t>
  </si>
  <si>
    <t xml:space="preserve">R011360</t>
  </si>
  <si>
    <t xml:space="preserve">R011386</t>
  </si>
  <si>
    <t xml:space="preserve">R011400</t>
  </si>
  <si>
    <t xml:space="preserve">R011401</t>
  </si>
  <si>
    <t xml:space="preserve">R011402</t>
  </si>
  <si>
    <t xml:space="preserve">R011405</t>
  </si>
  <si>
    <t xml:space="preserve">R011406</t>
  </si>
  <si>
    <t xml:space="preserve">R011416</t>
  </si>
  <si>
    <t xml:space="preserve">R011417</t>
  </si>
  <si>
    <t xml:space="preserve">R011418</t>
  </si>
  <si>
    <t xml:space="preserve">R011419</t>
  </si>
  <si>
    <t xml:space="preserve">R011424</t>
  </si>
  <si>
    <t xml:space="preserve">R011428</t>
  </si>
  <si>
    <t xml:space="preserve">R011429</t>
  </si>
  <si>
    <t xml:space="preserve">R011436</t>
  </si>
  <si>
    <t xml:space="preserve">R011437</t>
  </si>
  <si>
    <t xml:space="preserve">R011461</t>
  </si>
  <si>
    <t xml:space="preserve">R011465</t>
  </si>
  <si>
    <t xml:space="preserve">R011466</t>
  </si>
  <si>
    <t xml:space="preserve">R011467</t>
  </si>
  <si>
    <t xml:space="preserve">R011468</t>
  </si>
  <si>
    <t xml:space="preserve">R011478</t>
  </si>
  <si>
    <t xml:space="preserve">R011479</t>
  </si>
  <si>
    <t xml:space="preserve">R011480</t>
  </si>
  <si>
    <t xml:space="preserve">R011507</t>
  </si>
  <si>
    <t xml:space="preserve">R011531</t>
  </si>
  <si>
    <t xml:space="preserve">R011532</t>
  </si>
  <si>
    <t xml:space="preserve">R011575</t>
  </si>
  <si>
    <t xml:space="preserve">R011576</t>
  </si>
  <si>
    <t xml:space="preserve">R011577</t>
  </si>
  <si>
    <t xml:space="preserve">R011596</t>
  </si>
  <si>
    <t xml:space="preserve">R011597</t>
  </si>
  <si>
    <t xml:space="preserve">R011598</t>
  </si>
  <si>
    <t xml:space="preserve">R011643</t>
  </si>
  <si>
    <t xml:space="preserve">R011644</t>
  </si>
  <si>
    <t xml:space="preserve">R011645</t>
  </si>
  <si>
    <t xml:space="preserve">R011650</t>
  </si>
  <si>
    <t xml:space="preserve">R011651</t>
  </si>
  <si>
    <t xml:space="preserve">R011652</t>
  </si>
  <si>
    <t xml:space="preserve">R011671</t>
  </si>
  <si>
    <t xml:space="preserve">R011685</t>
  </si>
  <si>
    <t xml:space="preserve">R011686</t>
  </si>
  <si>
    <t xml:space="preserve">R011687</t>
  </si>
  <si>
    <t xml:space="preserve">R011691</t>
  </si>
  <si>
    <t xml:space="preserve">R011692</t>
  </si>
  <si>
    <t xml:space="preserve">R011713</t>
  </si>
  <si>
    <t xml:space="preserve">R011721</t>
  </si>
  <si>
    <t xml:space="preserve">R011722</t>
  </si>
  <si>
    <t xml:space="preserve">R011723</t>
  </si>
  <si>
    <t xml:space="preserve">R011743</t>
  </si>
  <si>
    <t xml:space="preserve">R011744</t>
  </si>
  <si>
    <t xml:space="preserve">R011745</t>
  </si>
  <si>
    <t xml:space="preserve">R011748</t>
  </si>
  <si>
    <t xml:space="preserve">R011749</t>
  </si>
  <si>
    <t xml:space="preserve">R011757</t>
  </si>
  <si>
    <t xml:space="preserve">R011770</t>
  </si>
  <si>
    <t xml:space="preserve">R011771</t>
  </si>
  <si>
    <t xml:space="preserve">R011772</t>
  </si>
  <si>
    <t xml:space="preserve">R011775</t>
  </si>
  <si>
    <t xml:space="preserve">R011813</t>
  </si>
  <si>
    <t xml:space="preserve">R011814</t>
  </si>
  <si>
    <t xml:space="preserve">R011815</t>
  </si>
  <si>
    <t xml:space="preserve">R011834</t>
  </si>
  <si>
    <t xml:space="preserve">R011835</t>
  </si>
  <si>
    <t xml:space="preserve">R011839</t>
  </si>
  <si>
    <t xml:space="preserve">R011840</t>
  </si>
  <si>
    <t xml:space="preserve">R011841</t>
  </si>
  <si>
    <t xml:space="preserve">R011842</t>
  </si>
  <si>
    <t xml:space="preserve">R011844</t>
  </si>
  <si>
    <t xml:space="preserve">R011847</t>
  </si>
  <si>
    <t xml:space="preserve">R011848</t>
  </si>
  <si>
    <t xml:space="preserve">R011855</t>
  </si>
  <si>
    <t xml:space="preserve">R011867</t>
  </si>
  <si>
    <t xml:space="preserve">R011868</t>
  </si>
  <si>
    <t xml:space="preserve">R011869</t>
  </si>
  <si>
    <t xml:space="preserve">R011870</t>
  </si>
  <si>
    <t xml:space="preserve">R011899</t>
  </si>
  <si>
    <t xml:space="preserve">R011900</t>
  </si>
  <si>
    <t xml:space="preserve">R011917</t>
  </si>
  <si>
    <t xml:space="preserve">R011918</t>
  </si>
  <si>
    <t xml:space="preserve">R011919</t>
  </si>
  <si>
    <t xml:space="preserve">R011920</t>
  </si>
  <si>
    <t xml:space="preserve">R011921</t>
  </si>
  <si>
    <t xml:space="preserve">R011922</t>
  </si>
  <si>
    <t xml:space="preserve">R011923</t>
  </si>
  <si>
    <t xml:space="preserve">R011932</t>
  </si>
  <si>
    <t xml:space="preserve">R011939</t>
  </si>
  <si>
    <t xml:space="preserve">R011948</t>
  </si>
  <si>
    <t xml:space="preserve">R011964</t>
  </si>
  <si>
    <t xml:space="preserve">R012011</t>
  </si>
  <si>
    <t xml:space="preserve">R012028</t>
  </si>
  <si>
    <t xml:space="preserve">R012059</t>
  </si>
  <si>
    <t xml:space="preserve">R012060</t>
  </si>
  <si>
    <t xml:space="preserve">R012098</t>
  </si>
  <si>
    <t xml:space="preserve">R012099</t>
  </si>
  <si>
    <t xml:space="preserve">R012100</t>
  </si>
  <si>
    <t xml:space="preserve">R012110</t>
  </si>
  <si>
    <t xml:space="preserve">R012132</t>
  </si>
  <si>
    <t xml:space="preserve">R012137</t>
  </si>
  <si>
    <t xml:space="preserve">R012138</t>
  </si>
  <si>
    <t xml:space="preserve">R012139</t>
  </si>
  <si>
    <t xml:space="preserve">R012143</t>
  </si>
  <si>
    <t xml:space="preserve">R012144</t>
  </si>
  <si>
    <t xml:space="preserve">R012150</t>
  </si>
  <si>
    <t xml:space="preserve">R012184</t>
  </si>
  <si>
    <t xml:space="preserve">R012185</t>
  </si>
  <si>
    <t xml:space="preserve">R012186</t>
  </si>
  <si>
    <t xml:space="preserve">R012190</t>
  </si>
  <si>
    <t xml:space="preserve">R012201</t>
  </si>
  <si>
    <t xml:space="preserve">R012202</t>
  </si>
  <si>
    <t xml:space="preserve">R012214</t>
  </si>
  <si>
    <t xml:space="preserve">R012215</t>
  </si>
  <si>
    <t xml:space="preserve">R012254</t>
  </si>
  <si>
    <t xml:space="preserve">R012255</t>
  </si>
  <si>
    <t xml:space="preserve">R012281</t>
  </si>
  <si>
    <t xml:space="preserve">R012282</t>
  </si>
  <si>
    <t xml:space="preserve">R012283</t>
  </si>
  <si>
    <t xml:space="preserve">R012300</t>
  </si>
  <si>
    <t xml:space="preserve">R012301</t>
  </si>
  <si>
    <t xml:space="preserve">R012311</t>
  </si>
  <si>
    <t xml:space="preserve">R012312</t>
  </si>
  <si>
    <t xml:space="preserve">R012321</t>
  </si>
  <si>
    <t xml:space="preserve">R012322</t>
  </si>
  <si>
    <t xml:space="preserve">R012330</t>
  </si>
  <si>
    <t xml:space="preserve">R012331</t>
  </si>
  <si>
    <t xml:space="preserve">R012364</t>
  </si>
  <si>
    <t xml:space="preserve">R012388</t>
  </si>
  <si>
    <t xml:space="preserve">R012398</t>
  </si>
  <si>
    <t xml:space="preserve">R012399</t>
  </si>
  <si>
    <t xml:space="preserve">R012422</t>
  </si>
  <si>
    <t xml:space="preserve">R012423</t>
  </si>
  <si>
    <t xml:space="preserve">R012430</t>
  </si>
  <si>
    <t xml:space="preserve">R012431</t>
  </si>
  <si>
    <t xml:space="preserve">R012432</t>
  </si>
  <si>
    <t xml:space="preserve">R012433</t>
  </si>
  <si>
    <t xml:space="preserve">R012434</t>
  </si>
  <si>
    <t xml:space="preserve">R012435</t>
  </si>
  <si>
    <t xml:space="preserve">R012441</t>
  </si>
  <si>
    <t xml:space="preserve">R012442</t>
  </si>
  <si>
    <t xml:space="preserve">R012443</t>
  </si>
  <si>
    <t xml:space="preserve">R012444</t>
  </si>
  <si>
    <t xml:space="preserve">R012454</t>
  </si>
  <si>
    <t xml:space="preserve">R012464</t>
  </si>
  <si>
    <t xml:space="preserve">R012465</t>
  </si>
  <si>
    <t xml:space="preserve">R012466</t>
  </si>
  <si>
    <t xml:space="preserve">R012469</t>
  </si>
  <si>
    <t xml:space="preserve">R012470</t>
  </si>
  <si>
    <t xml:space="preserve">R012471</t>
  </si>
  <si>
    <t xml:space="preserve">R012477</t>
  </si>
  <si>
    <t xml:space="preserve">R012478</t>
  </si>
  <si>
    <t xml:space="preserve">R012483</t>
  </si>
  <si>
    <t xml:space="preserve">R012495</t>
  </si>
  <si>
    <t xml:space="preserve">R012498</t>
  </si>
  <si>
    <t xml:space="preserve">R012499</t>
  </si>
  <si>
    <t xml:space="preserve">R012500</t>
  </si>
  <si>
    <t xml:space="preserve">R012517</t>
  </si>
  <si>
    <t xml:space="preserve">R012518</t>
  </si>
  <si>
    <t xml:space="preserve">R012548</t>
  </si>
  <si>
    <t xml:space="preserve">R012549</t>
  </si>
  <si>
    <t xml:space="preserve">R012559</t>
  </si>
  <si>
    <t xml:space="preserve">R012560</t>
  </si>
  <si>
    <t xml:space="preserve">R012564</t>
  </si>
  <si>
    <t xml:space="preserve">R012565</t>
  </si>
  <si>
    <t xml:space="preserve">R012566</t>
  </si>
  <si>
    <t xml:space="preserve">R012567</t>
  </si>
  <si>
    <t xml:space="preserve">R012568</t>
  </si>
  <si>
    <t xml:space="preserve">R012587</t>
  </si>
  <si>
    <t xml:space="preserve">R012611</t>
  </si>
  <si>
    <t xml:space="preserve">R012619</t>
  </si>
  <si>
    <t xml:space="preserve">R012623</t>
  </si>
  <si>
    <t xml:space="preserve">R012624</t>
  </si>
  <si>
    <t xml:space="preserve">R012625</t>
  </si>
  <si>
    <t xml:space="preserve">R012627</t>
  </si>
  <si>
    <t xml:space="preserve">R012628</t>
  </si>
  <si>
    <t xml:space="preserve">R012639</t>
  </si>
  <si>
    <t xml:space="preserve">R012659</t>
  </si>
  <si>
    <t xml:space="preserve">R012663</t>
  </si>
  <si>
    <t xml:space="preserve">R012664</t>
  </si>
  <si>
    <t xml:space="preserve">R012678</t>
  </si>
  <si>
    <t xml:space="preserve">R012680</t>
  </si>
  <si>
    <t xml:space="preserve">R012681</t>
  </si>
  <si>
    <t xml:space="preserve">R012690</t>
  </si>
  <si>
    <t xml:space="preserve">R012697</t>
  </si>
  <si>
    <t xml:space="preserve">R012698</t>
  </si>
  <si>
    <t xml:space="preserve">R012702</t>
  </si>
  <si>
    <t xml:space="preserve">R012729</t>
  </si>
  <si>
    <t xml:space="preserve">R012730</t>
  </si>
  <si>
    <t xml:space="preserve">R012744</t>
  </si>
  <si>
    <t xml:space="preserve">R012745</t>
  </si>
  <si>
    <t xml:space="preserve">R012746</t>
  </si>
  <si>
    <t xml:space="preserve">R012751</t>
  </si>
  <si>
    <t xml:space="preserve">R012757</t>
  </si>
  <si>
    <t xml:space="preserve">R012762</t>
  </si>
  <si>
    <t xml:space="preserve">R012763</t>
  </si>
  <si>
    <t xml:space="preserve">R012774</t>
  </si>
  <si>
    <t xml:space="preserve">R012783</t>
  </si>
  <si>
    <t xml:space="preserve">R012805</t>
  </si>
  <si>
    <t xml:space="preserve">R012833</t>
  </si>
  <si>
    <t xml:space="preserve">Règlements incrémentaux, en euros</t>
  </si>
  <si>
    <t xml:space="preserve">Survenance</t>
  </si>
  <si>
    <t xml:space="preserve">Dév. 1</t>
  </si>
  <si>
    <t xml:space="preserve">Dév. 2</t>
  </si>
  <si>
    <t xml:space="preserve">Dév. 3</t>
  </si>
  <si>
    <t xml:space="preserve">Dév. 4</t>
  </si>
  <si>
    <t xml:space="preserve">Dév. 5</t>
  </si>
  <si>
    <t xml:space="preserve">Dév. 6</t>
  </si>
  <si>
    <t xml:space="preserve">Dév. 7</t>
  </si>
  <si>
    <t xml:space="preserve">Dév. 8</t>
  </si>
  <si>
    <t xml:space="preserve">Dév. 9</t>
  </si>
  <si>
    <t xml:space="preserve">Dév. 10</t>
  </si>
  <si>
    <t xml:space="preserve">Règlements cumulés, en euros</t>
  </si>
  <si>
    <t xml:space="preserve">Facteurs de développement pondérés : somme de la colonne suivante / somme de la colonne, sur les mêmes années</t>
  </si>
  <si>
    <t xml:space="preserve">Passage</t>
  </si>
  <si>
    <t xml:space="preserve">1 → 2</t>
  </si>
  <si>
    <t xml:space="preserve">2 → 3</t>
  </si>
  <si>
    <t xml:space="preserve">3 → 4</t>
  </si>
  <si>
    <t xml:space="preserve">4 → 5</t>
  </si>
  <si>
    <t xml:space="preserve">5 → 6</t>
  </si>
  <si>
    <t xml:space="preserve">6 → 7</t>
  </si>
  <si>
    <t xml:space="preserve">7 → 8</t>
  </si>
  <si>
    <t xml:space="preserve">8 → 9</t>
  </si>
  <si>
    <t xml:space="preserve">9 → 10</t>
  </si>
  <si>
    <t xml:space="preserve">Facteur f</t>
  </si>
  <si>
    <t xml:space="preserve">Facteur cumulé jusqu'à l'ultime</t>
  </si>
  <si>
    <t xml:space="preserve">Dernier cumul connu</t>
  </si>
  <si>
    <t xml:space="preserve">Développement atteint</t>
  </si>
  <si>
    <t xml:space="preserve">Facteur jusqu'à l'ultime</t>
  </si>
  <si>
    <t xml:space="preserve">Charge ultime</t>
  </si>
  <si>
    <t xml:space="preserve">Provision</t>
  </si>
  <si>
    <t xml:space="preserve">Total</t>
  </si>
  <si>
    <t xml:space="preserve">Contrôle</t>
  </si>
  <si>
    <t xml:space="preserve">Valeur</t>
  </si>
  <si>
    <t xml:space="preserve">Attendu</t>
  </si>
  <si>
    <t xml:space="preserve">État</t>
  </si>
  <si>
    <t xml:space="preserve">Somme des règlements de l'extraction (€)</t>
  </si>
  <si>
    <t xml:space="preserve">Somme de la dernière diagonale du triangle cumulé (€)</t>
  </si>
  <si>
    <t xml:space="preserve">Nombre de règlements rangés dans le triangle</t>
  </si>
  <si>
    <t xml:space="preserve">Aucun règlement avant la survenance (développement &lt; 1)</t>
  </si>
  <si>
    <t xml:space="preserve">Provision totale = charge ultime totale − déjà réglé (€)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</si>
</sst>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yyyy\-mm\-dd"/>
    <numFmt numFmtId="167" formatCode="#,##0;\-#,##0"/>
    <numFmt numFmtId="168" formatCode="General"/>
    <numFmt numFmtId="169" formatCode="0.000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D5C63"/>
        <bgColor rgb="FF008080"/>
      </patternFill>
    </fill>
    <fill>
      <patternFill patternType="solid">
        <fgColor rgb="FFF0EFEC"/>
        <bgColor rgb="FFFFFFFF"/>
      </patternFill>
    </fill>
    <fill>
      <patternFill patternType="solid">
        <fgColor rgb="FFFFF4C2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ED3"/>
      </left>
      <right style="thin">
        <color rgb="FFC9CED3"/>
      </right>
      <top style="thin">
        <color rgb="FFC9CED3"/>
      </top>
      <bottom style="thin">
        <color rgb="FFC9CE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D5C63"/>
      <rgbColor rgb="FFC9CED3"/>
      <rgbColor rgb="FF808080"/>
      <rgbColor rgb="FF9999FF"/>
      <rgbColor rgb="FF993366"/>
      <rgbColor rgb="FFFFF4C2"/>
      <rgbColor rgb="FFF0EF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6.15" hidden="false" customHeight="false" outlineLevel="0" collapsed="false">
      <c r="A1" s="1" t="s">
        <v>0</v>
      </c>
    </row>
    <row r="2" customFormat="false" ht="23.8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23.85" hidden="false" customHeight="false" outlineLevel="0" collapsed="false">
      <c r="A5" s="2" t="s">
        <v>3</v>
      </c>
    </row>
    <row r="6" customFormat="false" ht="23.85" hidden="false" customHeight="false" outlineLevel="0" collapsed="false">
      <c r="A6" s="2" t="s">
        <v>4</v>
      </c>
    </row>
    <row r="7" customFormat="false" ht="23.8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3" t="s">
        <v>7</v>
      </c>
    </row>
    <row r="11" customFormat="false" ht="23.8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/>
    </row>
    <row r="14" customFormat="false" ht="23.85" hidden="false" customHeight="false" outlineLevel="0" collapsed="false">
      <c r="A14" s="2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8"/>
    <col collapsed="false" customWidth="true" hidden="false" outlineLevel="0" max="3" min="3" style="0" width="12"/>
    <col collapsed="false" customWidth="true" hidden="false" outlineLevel="0" max="6" min="4" style="0" width="15"/>
    <col collapsed="false" customWidth="true" hidden="false" outlineLevel="0" max="7" min="7" style="0" width="9"/>
    <col collapsed="false" customWidth="true" hidden="false" outlineLevel="0" max="8" min="8" style="0" width="13"/>
  </cols>
  <sheetData>
    <row r="1" customFormat="false" ht="23.85" hidden="false" customHeight="false" outlineLevel="0" collapsed="false">
      <c r="A1" s="4" t="s">
        <v>11</v>
      </c>
      <c r="B1" s="4" t="s">
        <v>12</v>
      </c>
      <c r="C1" s="4" t="s">
        <v>13</v>
      </c>
      <c r="D1" s="4" t="s">
        <v>14</v>
      </c>
      <c r="E1" s="4" t="s">
        <v>15</v>
      </c>
      <c r="F1" s="4" t="s">
        <v>16</v>
      </c>
      <c r="G1" s="4" t="s">
        <v>17</v>
      </c>
      <c r="H1" s="4" t="s">
        <v>18</v>
      </c>
    </row>
    <row r="2" customFormat="false" ht="15" hidden="false" customHeight="false" outlineLevel="0" collapsed="false">
      <c r="A2" s="5" t="s">
        <v>19</v>
      </c>
      <c r="B2" s="5" t="s">
        <v>20</v>
      </c>
      <c r="C2" s="5" t="n">
        <v>1</v>
      </c>
      <c r="D2" s="6" t="n">
        <v>450000</v>
      </c>
      <c r="E2" s="7" t="n">
        <v>42607</v>
      </c>
      <c r="F2" s="7" t="n">
        <v>42611</v>
      </c>
      <c r="G2" s="5" t="s">
        <v>21</v>
      </c>
      <c r="H2" s="7" t="n">
        <v>42668</v>
      </c>
    </row>
    <row r="3" customFormat="false" ht="15" hidden="false" customHeight="false" outlineLevel="0" collapsed="false">
      <c r="A3" s="5" t="s">
        <v>22</v>
      </c>
      <c r="B3" s="5" t="s">
        <v>20</v>
      </c>
      <c r="C3" s="5" t="n">
        <v>1</v>
      </c>
      <c r="D3" s="6" t="n">
        <v>900000</v>
      </c>
      <c r="E3" s="7" t="n">
        <v>42439</v>
      </c>
      <c r="F3" s="7" t="n">
        <v>42456</v>
      </c>
      <c r="G3" s="5" t="s">
        <v>21</v>
      </c>
      <c r="H3" s="7" t="n">
        <v>42526</v>
      </c>
    </row>
    <row r="4" customFormat="false" ht="15" hidden="false" customHeight="false" outlineLevel="0" collapsed="false">
      <c r="A4" s="5" t="s">
        <v>23</v>
      </c>
      <c r="B4" s="5" t="s">
        <v>20</v>
      </c>
      <c r="C4" s="5" t="n">
        <v>2</v>
      </c>
      <c r="D4" s="6" t="n">
        <v>4500000</v>
      </c>
      <c r="E4" s="7" t="n">
        <v>42549</v>
      </c>
      <c r="F4" s="7" t="n">
        <v>42560</v>
      </c>
      <c r="G4" s="5" t="s">
        <v>21</v>
      </c>
      <c r="H4" s="7" t="n">
        <v>42573</v>
      </c>
    </row>
    <row r="5" customFormat="false" ht="15" hidden="false" customHeight="false" outlineLevel="0" collapsed="false">
      <c r="A5" s="5" t="s">
        <v>24</v>
      </c>
      <c r="B5" s="5" t="s">
        <v>20</v>
      </c>
      <c r="C5" s="5" t="n">
        <v>1</v>
      </c>
      <c r="D5" s="6" t="n">
        <v>600000</v>
      </c>
      <c r="E5" s="7" t="n">
        <v>42429</v>
      </c>
      <c r="F5" s="7" t="n">
        <v>42436</v>
      </c>
      <c r="G5" s="5" t="s">
        <v>21</v>
      </c>
      <c r="H5" s="7" t="n">
        <v>43110</v>
      </c>
    </row>
    <row r="6" customFormat="false" ht="15" hidden="false" customHeight="false" outlineLevel="0" collapsed="false">
      <c r="A6" s="5" t="s">
        <v>25</v>
      </c>
      <c r="B6" s="5" t="s">
        <v>20</v>
      </c>
      <c r="C6" s="5" t="n">
        <v>1</v>
      </c>
      <c r="D6" s="6" t="n">
        <v>900000</v>
      </c>
      <c r="E6" s="7" t="n">
        <v>42649</v>
      </c>
      <c r="F6" s="7" t="n">
        <v>42681</v>
      </c>
      <c r="G6" s="5" t="s">
        <v>21</v>
      </c>
      <c r="H6" s="7" t="n">
        <v>42699</v>
      </c>
    </row>
    <row r="7" customFormat="false" ht="15" hidden="false" customHeight="false" outlineLevel="0" collapsed="false">
      <c r="A7" s="5" t="s">
        <v>26</v>
      </c>
      <c r="B7" s="5" t="s">
        <v>20</v>
      </c>
      <c r="C7" s="5" t="n">
        <v>1</v>
      </c>
      <c r="D7" s="6" t="n">
        <v>300000</v>
      </c>
      <c r="E7" s="7" t="n">
        <v>42725</v>
      </c>
      <c r="F7" s="7" t="n">
        <v>42743</v>
      </c>
      <c r="G7" s="5" t="s">
        <v>21</v>
      </c>
      <c r="H7" s="7" t="n">
        <v>42803</v>
      </c>
    </row>
    <row r="8" customFormat="false" ht="15" hidden="false" customHeight="false" outlineLevel="0" collapsed="false">
      <c r="A8" s="5" t="s">
        <v>27</v>
      </c>
      <c r="B8" s="5" t="s">
        <v>20</v>
      </c>
      <c r="C8" s="5" t="n">
        <v>1</v>
      </c>
      <c r="D8" s="6" t="n">
        <v>450000</v>
      </c>
      <c r="E8" s="7" t="n">
        <v>42487</v>
      </c>
      <c r="F8" s="7" t="n">
        <v>42512</v>
      </c>
      <c r="G8" s="5" t="s">
        <v>21</v>
      </c>
      <c r="H8" s="7" t="n">
        <v>43183</v>
      </c>
    </row>
    <row r="9" customFormat="false" ht="15" hidden="false" customHeight="false" outlineLevel="0" collapsed="false">
      <c r="A9" s="5" t="s">
        <v>28</v>
      </c>
      <c r="B9" s="5" t="s">
        <v>20</v>
      </c>
      <c r="C9" s="5" t="n">
        <v>1</v>
      </c>
      <c r="D9" s="6" t="n">
        <v>600000</v>
      </c>
      <c r="E9" s="7" t="n">
        <v>42697</v>
      </c>
      <c r="F9" s="7" t="n">
        <v>42726</v>
      </c>
      <c r="G9" s="5" t="s">
        <v>21</v>
      </c>
      <c r="H9" s="7" t="n">
        <v>42774</v>
      </c>
    </row>
    <row r="10" customFormat="false" ht="15" hidden="false" customHeight="false" outlineLevel="0" collapsed="false">
      <c r="A10" s="5" t="s">
        <v>29</v>
      </c>
      <c r="B10" s="5" t="s">
        <v>20</v>
      </c>
      <c r="C10" s="5" t="n">
        <v>1</v>
      </c>
      <c r="D10" s="6" t="n">
        <v>900000</v>
      </c>
      <c r="E10" s="7" t="n">
        <v>42482</v>
      </c>
      <c r="F10" s="7" t="n">
        <v>42498</v>
      </c>
      <c r="G10" s="5" t="s">
        <v>21</v>
      </c>
      <c r="H10" s="7" t="n">
        <v>43320</v>
      </c>
    </row>
    <row r="11" customFormat="false" ht="15" hidden="false" customHeight="false" outlineLevel="0" collapsed="false">
      <c r="A11" s="5" t="s">
        <v>30</v>
      </c>
      <c r="B11" s="5" t="s">
        <v>20</v>
      </c>
      <c r="C11" s="5" t="n">
        <v>1</v>
      </c>
      <c r="D11" s="6" t="n">
        <v>900000</v>
      </c>
      <c r="E11" s="7" t="n">
        <v>42542</v>
      </c>
      <c r="F11" s="7" t="n">
        <v>42575</v>
      </c>
      <c r="G11" s="5" t="s">
        <v>21</v>
      </c>
      <c r="H11" s="7" t="n">
        <v>43017</v>
      </c>
    </row>
    <row r="12" customFormat="false" ht="15" hidden="false" customHeight="false" outlineLevel="0" collapsed="false">
      <c r="A12" s="5" t="s">
        <v>31</v>
      </c>
      <c r="B12" s="5" t="s">
        <v>20</v>
      </c>
      <c r="C12" s="5" t="n">
        <v>1</v>
      </c>
      <c r="D12" s="6" t="n">
        <v>300000</v>
      </c>
      <c r="E12" s="7" t="n">
        <v>42523</v>
      </c>
      <c r="F12" s="7" t="n">
        <v>42531</v>
      </c>
      <c r="G12" s="5" t="s">
        <v>21</v>
      </c>
      <c r="H12" s="7" t="n">
        <v>42628</v>
      </c>
    </row>
    <row r="13" customFormat="false" ht="15" hidden="false" customHeight="false" outlineLevel="0" collapsed="false">
      <c r="A13" s="5" t="s">
        <v>32</v>
      </c>
      <c r="B13" s="5" t="s">
        <v>20</v>
      </c>
      <c r="C13" s="5" t="n">
        <v>1</v>
      </c>
      <c r="D13" s="6" t="n">
        <v>450000</v>
      </c>
      <c r="E13" s="7" t="n">
        <v>42489</v>
      </c>
      <c r="F13" s="7" t="n">
        <v>42519</v>
      </c>
      <c r="G13" s="5" t="s">
        <v>21</v>
      </c>
      <c r="H13" s="7" t="n">
        <v>42658</v>
      </c>
    </row>
    <row r="14" customFormat="false" ht="15" hidden="false" customHeight="false" outlineLevel="0" collapsed="false">
      <c r="A14" s="5" t="s">
        <v>33</v>
      </c>
      <c r="B14" s="5" t="s">
        <v>20</v>
      </c>
      <c r="C14" s="5" t="n">
        <v>1</v>
      </c>
      <c r="D14" s="6" t="n">
        <v>900000</v>
      </c>
      <c r="E14" s="7" t="n">
        <v>42660</v>
      </c>
      <c r="F14" s="7" t="n">
        <v>42668</v>
      </c>
      <c r="G14" s="5" t="s">
        <v>21</v>
      </c>
      <c r="H14" s="7" t="n">
        <v>42722</v>
      </c>
    </row>
    <row r="15" customFormat="false" ht="15" hidden="false" customHeight="false" outlineLevel="0" collapsed="false">
      <c r="A15" s="5" t="s">
        <v>34</v>
      </c>
      <c r="B15" s="5" t="s">
        <v>20</v>
      </c>
      <c r="C15" s="5" t="n">
        <v>1</v>
      </c>
      <c r="D15" s="6" t="n">
        <v>300000</v>
      </c>
      <c r="E15" s="7" t="n">
        <v>42419</v>
      </c>
      <c r="F15" s="7" t="n">
        <v>42419</v>
      </c>
      <c r="G15" s="5" t="s">
        <v>21</v>
      </c>
      <c r="H15" s="7" t="n">
        <v>42521</v>
      </c>
    </row>
    <row r="16" customFormat="false" ht="15" hidden="false" customHeight="false" outlineLevel="0" collapsed="false">
      <c r="A16" s="5" t="s">
        <v>35</v>
      </c>
      <c r="B16" s="5" t="s">
        <v>20</v>
      </c>
      <c r="C16" s="5" t="n">
        <v>1</v>
      </c>
      <c r="D16" s="6" t="n">
        <v>300000</v>
      </c>
      <c r="E16" s="7" t="n">
        <v>42643</v>
      </c>
      <c r="F16" s="7" t="n">
        <v>42702</v>
      </c>
      <c r="G16" s="5" t="s">
        <v>21</v>
      </c>
      <c r="H16" s="7" t="n">
        <v>43720</v>
      </c>
    </row>
    <row r="17" customFormat="false" ht="15" hidden="false" customHeight="false" outlineLevel="0" collapsed="false">
      <c r="A17" s="5" t="s">
        <v>36</v>
      </c>
      <c r="B17" s="5" t="s">
        <v>20</v>
      </c>
      <c r="C17" s="5" t="n">
        <v>1</v>
      </c>
      <c r="D17" s="6" t="n">
        <v>300000</v>
      </c>
      <c r="E17" s="7" t="n">
        <v>42547</v>
      </c>
      <c r="F17" s="7" t="n">
        <v>42556</v>
      </c>
      <c r="G17" s="5" t="s">
        <v>21</v>
      </c>
      <c r="H17" s="7" t="n">
        <v>42983</v>
      </c>
    </row>
    <row r="18" customFormat="false" ht="15" hidden="false" customHeight="false" outlineLevel="0" collapsed="false">
      <c r="A18" s="5" t="s">
        <v>37</v>
      </c>
      <c r="B18" s="5" t="s">
        <v>20</v>
      </c>
      <c r="C18" s="5" t="n">
        <v>1</v>
      </c>
      <c r="D18" s="6" t="n">
        <v>600000</v>
      </c>
      <c r="E18" s="7" t="n">
        <v>42592</v>
      </c>
      <c r="F18" s="7" t="n">
        <v>42807</v>
      </c>
      <c r="G18" s="5" t="s">
        <v>21</v>
      </c>
      <c r="H18" s="7" t="n">
        <v>44245</v>
      </c>
    </row>
    <row r="19" customFormat="false" ht="15" hidden="false" customHeight="false" outlineLevel="0" collapsed="false">
      <c r="A19" s="5" t="s">
        <v>38</v>
      </c>
      <c r="B19" s="5" t="s">
        <v>20</v>
      </c>
      <c r="C19" s="5" t="n">
        <v>1</v>
      </c>
      <c r="D19" s="6" t="n">
        <v>450000</v>
      </c>
      <c r="E19" s="7" t="n">
        <v>42447</v>
      </c>
      <c r="F19" s="7" t="n">
        <v>42449</v>
      </c>
      <c r="G19" s="5" t="s">
        <v>21</v>
      </c>
      <c r="H19" s="7" t="n">
        <v>42512</v>
      </c>
    </row>
    <row r="20" customFormat="false" ht="15" hidden="false" customHeight="false" outlineLevel="0" collapsed="false">
      <c r="A20" s="5" t="s">
        <v>39</v>
      </c>
      <c r="B20" s="5" t="s">
        <v>20</v>
      </c>
      <c r="C20" s="5" t="n">
        <v>1</v>
      </c>
      <c r="D20" s="6" t="n">
        <v>1200000</v>
      </c>
      <c r="E20" s="7" t="n">
        <v>42626</v>
      </c>
      <c r="F20" s="7" t="n">
        <v>42629</v>
      </c>
      <c r="G20" s="5" t="s">
        <v>21</v>
      </c>
      <c r="H20" s="7" t="n">
        <v>42652</v>
      </c>
    </row>
    <row r="21" customFormat="false" ht="15" hidden="false" customHeight="false" outlineLevel="0" collapsed="false">
      <c r="A21" s="5" t="s">
        <v>40</v>
      </c>
      <c r="B21" s="5" t="s">
        <v>20</v>
      </c>
      <c r="C21" s="5" t="n">
        <v>1</v>
      </c>
      <c r="D21" s="6" t="n">
        <v>600000</v>
      </c>
      <c r="E21" s="7" t="n">
        <v>42644</v>
      </c>
      <c r="F21" s="7" t="n">
        <v>42730</v>
      </c>
      <c r="G21" s="5" t="s">
        <v>21</v>
      </c>
      <c r="H21" s="7" t="n">
        <v>42808</v>
      </c>
    </row>
    <row r="22" customFormat="false" ht="15" hidden="false" customHeight="false" outlineLevel="0" collapsed="false">
      <c r="A22" s="5" t="s">
        <v>41</v>
      </c>
      <c r="B22" s="5" t="s">
        <v>20</v>
      </c>
      <c r="C22" s="5" t="n">
        <v>1</v>
      </c>
      <c r="D22" s="6" t="n">
        <v>300000</v>
      </c>
      <c r="E22" s="7" t="n">
        <v>42608</v>
      </c>
      <c r="F22" s="7" t="n">
        <v>42615</v>
      </c>
      <c r="G22" s="5" t="s">
        <v>21</v>
      </c>
      <c r="H22" s="7" t="n">
        <v>42673</v>
      </c>
    </row>
    <row r="23" customFormat="false" ht="15" hidden="false" customHeight="false" outlineLevel="0" collapsed="false">
      <c r="A23" s="5" t="s">
        <v>42</v>
      </c>
      <c r="B23" s="5" t="s">
        <v>20</v>
      </c>
      <c r="C23" s="5" t="n">
        <v>1</v>
      </c>
      <c r="D23" s="6" t="n">
        <v>1200000</v>
      </c>
      <c r="E23" s="7" t="n">
        <v>42455</v>
      </c>
      <c r="F23" s="7" t="n">
        <v>42483</v>
      </c>
      <c r="G23" s="5" t="s">
        <v>21</v>
      </c>
      <c r="H23" s="7" t="n">
        <v>42514</v>
      </c>
    </row>
    <row r="24" customFormat="false" ht="15" hidden="false" customHeight="false" outlineLevel="0" collapsed="false">
      <c r="A24" s="5" t="s">
        <v>43</v>
      </c>
      <c r="B24" s="5" t="s">
        <v>20</v>
      </c>
      <c r="C24" s="5" t="n">
        <v>1</v>
      </c>
      <c r="D24" s="6" t="n">
        <v>1200000</v>
      </c>
      <c r="E24" s="7" t="n">
        <v>42540</v>
      </c>
      <c r="F24" s="7" t="n">
        <v>42583</v>
      </c>
      <c r="G24" s="5" t="s">
        <v>21</v>
      </c>
      <c r="H24" s="7" t="n">
        <v>42593</v>
      </c>
    </row>
    <row r="25" customFormat="false" ht="15" hidden="false" customHeight="false" outlineLevel="0" collapsed="false">
      <c r="A25" s="5" t="s">
        <v>44</v>
      </c>
      <c r="B25" s="5" t="s">
        <v>20</v>
      </c>
      <c r="C25" s="5" t="n">
        <v>1</v>
      </c>
      <c r="D25" s="6" t="n">
        <v>450000</v>
      </c>
      <c r="E25" s="7" t="n">
        <v>42650</v>
      </c>
      <c r="F25" s="7" t="n">
        <v>42682</v>
      </c>
      <c r="G25" s="5" t="s">
        <v>21</v>
      </c>
      <c r="H25" s="7" t="n">
        <v>43292</v>
      </c>
    </row>
    <row r="26" customFormat="false" ht="15" hidden="false" customHeight="false" outlineLevel="0" collapsed="false">
      <c r="A26" s="5" t="s">
        <v>45</v>
      </c>
      <c r="B26" s="5" t="s">
        <v>20</v>
      </c>
      <c r="C26" s="5" t="n">
        <v>1</v>
      </c>
      <c r="D26" s="6" t="n">
        <v>600000</v>
      </c>
      <c r="E26" s="7" t="n">
        <v>42515</v>
      </c>
      <c r="F26" s="7" t="n">
        <v>42521</v>
      </c>
      <c r="G26" s="5" t="s">
        <v>21</v>
      </c>
      <c r="H26" s="7" t="n">
        <v>43167</v>
      </c>
    </row>
    <row r="27" customFormat="false" ht="15" hidden="false" customHeight="false" outlineLevel="0" collapsed="false">
      <c r="A27" s="5" t="s">
        <v>46</v>
      </c>
      <c r="B27" s="5" t="s">
        <v>20</v>
      </c>
      <c r="C27" s="5" t="n">
        <v>2</v>
      </c>
      <c r="D27" s="6" t="n">
        <v>4500000</v>
      </c>
      <c r="E27" s="7" t="n">
        <v>42478</v>
      </c>
      <c r="F27" s="7" t="n">
        <v>42491</v>
      </c>
      <c r="G27" s="5" t="s">
        <v>21</v>
      </c>
      <c r="H27" s="7" t="n">
        <v>42983</v>
      </c>
    </row>
    <row r="28" customFormat="false" ht="15" hidden="false" customHeight="false" outlineLevel="0" collapsed="false">
      <c r="A28" s="5" t="s">
        <v>47</v>
      </c>
      <c r="B28" s="5" t="s">
        <v>20</v>
      </c>
      <c r="C28" s="5" t="n">
        <v>1</v>
      </c>
      <c r="D28" s="6" t="n">
        <v>900000</v>
      </c>
      <c r="E28" s="7" t="n">
        <v>42557</v>
      </c>
      <c r="F28" s="7" t="n">
        <v>42563</v>
      </c>
      <c r="G28" s="5" t="s">
        <v>21</v>
      </c>
      <c r="H28" s="7" t="n">
        <v>42621</v>
      </c>
    </row>
    <row r="29" customFormat="false" ht="15" hidden="false" customHeight="false" outlineLevel="0" collapsed="false">
      <c r="A29" s="5" t="s">
        <v>48</v>
      </c>
      <c r="B29" s="5" t="s">
        <v>20</v>
      </c>
      <c r="C29" s="5" t="n">
        <v>1</v>
      </c>
      <c r="D29" s="6" t="n">
        <v>300000</v>
      </c>
      <c r="E29" s="7" t="n">
        <v>42512</v>
      </c>
      <c r="F29" s="7" t="n">
        <v>42528</v>
      </c>
      <c r="G29" s="5" t="s">
        <v>21</v>
      </c>
      <c r="H29" s="7" t="n">
        <v>42571</v>
      </c>
    </row>
    <row r="30" customFormat="false" ht="15" hidden="false" customHeight="false" outlineLevel="0" collapsed="false">
      <c r="A30" s="5" t="s">
        <v>49</v>
      </c>
      <c r="B30" s="5" t="s">
        <v>20</v>
      </c>
      <c r="C30" s="5" t="n">
        <v>1</v>
      </c>
      <c r="D30" s="6" t="n">
        <v>600000</v>
      </c>
      <c r="E30" s="7" t="n">
        <v>42586</v>
      </c>
      <c r="F30" s="7" t="n">
        <v>43045</v>
      </c>
      <c r="G30" s="5" t="s">
        <v>21</v>
      </c>
      <c r="H30" s="7" t="n">
        <v>43144</v>
      </c>
    </row>
    <row r="31" customFormat="false" ht="15" hidden="false" customHeight="false" outlineLevel="0" collapsed="false">
      <c r="A31" s="5" t="s">
        <v>50</v>
      </c>
      <c r="B31" s="5" t="s">
        <v>20</v>
      </c>
      <c r="C31" s="5" t="n">
        <v>2</v>
      </c>
      <c r="D31" s="6" t="n">
        <v>4500000</v>
      </c>
      <c r="E31" s="7" t="n">
        <v>42724</v>
      </c>
      <c r="F31" s="7" t="n">
        <v>42747</v>
      </c>
      <c r="G31" s="5" t="s">
        <v>21</v>
      </c>
      <c r="H31" s="7" t="n">
        <v>42759</v>
      </c>
    </row>
    <row r="32" customFormat="false" ht="15" hidden="false" customHeight="false" outlineLevel="0" collapsed="false">
      <c r="A32" s="5" t="s">
        <v>51</v>
      </c>
      <c r="B32" s="5" t="s">
        <v>20</v>
      </c>
      <c r="C32" s="5" t="n">
        <v>2</v>
      </c>
      <c r="D32" s="6" t="n">
        <v>4500000</v>
      </c>
      <c r="E32" s="7" t="n">
        <v>42614</v>
      </c>
      <c r="F32" s="7" t="n">
        <v>42614</v>
      </c>
      <c r="G32" s="5" t="s">
        <v>21</v>
      </c>
      <c r="H32" s="7" t="n">
        <v>42636</v>
      </c>
    </row>
    <row r="33" customFormat="false" ht="15" hidden="false" customHeight="false" outlineLevel="0" collapsed="false">
      <c r="A33" s="5" t="s">
        <v>52</v>
      </c>
      <c r="B33" s="5" t="s">
        <v>20</v>
      </c>
      <c r="C33" s="5" t="n">
        <v>1</v>
      </c>
      <c r="D33" s="6" t="n">
        <v>600000</v>
      </c>
      <c r="E33" s="7" t="n">
        <v>42718</v>
      </c>
      <c r="F33" s="7" t="n">
        <v>42764</v>
      </c>
      <c r="G33" s="5" t="s">
        <v>21</v>
      </c>
      <c r="H33" s="7" t="n">
        <v>42773</v>
      </c>
    </row>
    <row r="34" customFormat="false" ht="15" hidden="false" customHeight="false" outlineLevel="0" collapsed="false">
      <c r="A34" s="5" t="s">
        <v>53</v>
      </c>
      <c r="B34" s="5" t="s">
        <v>20</v>
      </c>
      <c r="C34" s="5" t="n">
        <v>1</v>
      </c>
      <c r="D34" s="6" t="n">
        <v>900000</v>
      </c>
      <c r="E34" s="7" t="n">
        <v>42572</v>
      </c>
      <c r="F34" s="7" t="n">
        <v>42591</v>
      </c>
      <c r="G34" s="5" t="s">
        <v>21</v>
      </c>
      <c r="H34" s="7" t="n">
        <v>43387</v>
      </c>
    </row>
    <row r="35" customFormat="false" ht="15" hidden="false" customHeight="false" outlineLevel="0" collapsed="false">
      <c r="A35" s="5" t="s">
        <v>54</v>
      </c>
      <c r="B35" s="5" t="s">
        <v>20</v>
      </c>
      <c r="C35" s="5" t="n">
        <v>1</v>
      </c>
      <c r="D35" s="6" t="n">
        <v>1200000</v>
      </c>
      <c r="E35" s="7" t="n">
        <v>42418</v>
      </c>
      <c r="F35" s="7" t="n">
        <v>42543</v>
      </c>
      <c r="G35" s="5" t="s">
        <v>21</v>
      </c>
      <c r="H35" s="7" t="n">
        <v>42678</v>
      </c>
    </row>
    <row r="36" customFormat="false" ht="15" hidden="false" customHeight="false" outlineLevel="0" collapsed="false">
      <c r="A36" s="5" t="s">
        <v>55</v>
      </c>
      <c r="B36" s="5" t="s">
        <v>20</v>
      </c>
      <c r="C36" s="5" t="n">
        <v>1</v>
      </c>
      <c r="D36" s="6" t="n">
        <v>300000</v>
      </c>
      <c r="E36" s="7" t="n">
        <v>42663</v>
      </c>
      <c r="F36" s="7" t="n">
        <v>42678</v>
      </c>
      <c r="G36" s="5" t="s">
        <v>21</v>
      </c>
      <c r="H36" s="7" t="n">
        <v>42729</v>
      </c>
    </row>
    <row r="37" customFormat="false" ht="15" hidden="false" customHeight="false" outlineLevel="0" collapsed="false">
      <c r="A37" s="5" t="s">
        <v>56</v>
      </c>
      <c r="B37" s="5" t="s">
        <v>20</v>
      </c>
      <c r="C37" s="5" t="n">
        <v>1</v>
      </c>
      <c r="D37" s="6" t="n">
        <v>900000</v>
      </c>
      <c r="E37" s="7" t="n">
        <v>42708</v>
      </c>
      <c r="F37" s="7" t="n">
        <v>42753</v>
      </c>
      <c r="G37" s="5" t="s">
        <v>21</v>
      </c>
      <c r="H37" s="7" t="n">
        <v>42762</v>
      </c>
    </row>
    <row r="38" customFormat="false" ht="15" hidden="false" customHeight="false" outlineLevel="0" collapsed="false">
      <c r="A38" s="5" t="s">
        <v>57</v>
      </c>
      <c r="B38" s="5" t="s">
        <v>20</v>
      </c>
      <c r="C38" s="5" t="n">
        <v>2</v>
      </c>
      <c r="D38" s="6" t="n">
        <v>4500000</v>
      </c>
      <c r="E38" s="7" t="n">
        <v>42966</v>
      </c>
      <c r="F38" s="7" t="n">
        <v>42971</v>
      </c>
      <c r="G38" s="5" t="s">
        <v>21</v>
      </c>
      <c r="H38" s="7" t="n">
        <v>43045</v>
      </c>
    </row>
    <row r="39" customFormat="false" ht="15" hidden="false" customHeight="false" outlineLevel="0" collapsed="false">
      <c r="A39" s="5" t="s">
        <v>58</v>
      </c>
      <c r="B39" s="5" t="s">
        <v>20</v>
      </c>
      <c r="C39" s="5" t="n">
        <v>1</v>
      </c>
      <c r="D39" s="6" t="n">
        <v>300000</v>
      </c>
      <c r="E39" s="7" t="n">
        <v>42843</v>
      </c>
      <c r="F39" s="7" t="n">
        <v>42844</v>
      </c>
      <c r="G39" s="5" t="s">
        <v>21</v>
      </c>
      <c r="H39" s="7" t="n">
        <v>42893</v>
      </c>
    </row>
    <row r="40" customFormat="false" ht="15" hidden="false" customHeight="false" outlineLevel="0" collapsed="false">
      <c r="A40" s="5" t="s">
        <v>59</v>
      </c>
      <c r="B40" s="5" t="s">
        <v>20</v>
      </c>
      <c r="C40" s="5" t="n">
        <v>1</v>
      </c>
      <c r="D40" s="6" t="n">
        <v>1200000</v>
      </c>
      <c r="E40" s="7" t="n">
        <v>42843</v>
      </c>
      <c r="F40" s="7" t="n">
        <v>42860</v>
      </c>
      <c r="G40" s="5" t="s">
        <v>21</v>
      </c>
      <c r="H40" s="7" t="n">
        <v>43613</v>
      </c>
    </row>
    <row r="41" customFormat="false" ht="15" hidden="false" customHeight="false" outlineLevel="0" collapsed="false">
      <c r="A41" s="5" t="s">
        <v>60</v>
      </c>
      <c r="B41" s="5" t="s">
        <v>20</v>
      </c>
      <c r="C41" s="5" t="n">
        <v>1</v>
      </c>
      <c r="D41" s="6" t="n">
        <v>300000</v>
      </c>
      <c r="E41" s="7" t="n">
        <v>42882</v>
      </c>
      <c r="F41" s="7" t="n">
        <v>42890</v>
      </c>
      <c r="G41" s="5" t="s">
        <v>21</v>
      </c>
      <c r="H41" s="7" t="n">
        <v>43561</v>
      </c>
    </row>
    <row r="42" customFormat="false" ht="15" hidden="false" customHeight="false" outlineLevel="0" collapsed="false">
      <c r="A42" s="5" t="s">
        <v>61</v>
      </c>
      <c r="B42" s="5" t="s">
        <v>20</v>
      </c>
      <c r="C42" s="5" t="n">
        <v>2</v>
      </c>
      <c r="D42" s="6" t="n">
        <v>4500000</v>
      </c>
      <c r="E42" s="7" t="n">
        <v>42999</v>
      </c>
      <c r="F42" s="7" t="n">
        <v>43003</v>
      </c>
      <c r="G42" s="5" t="s">
        <v>21</v>
      </c>
      <c r="H42" s="7" t="n">
        <v>43339</v>
      </c>
    </row>
    <row r="43" customFormat="false" ht="15" hidden="false" customHeight="false" outlineLevel="0" collapsed="false">
      <c r="A43" s="5" t="s">
        <v>62</v>
      </c>
      <c r="B43" s="5" t="s">
        <v>20</v>
      </c>
      <c r="C43" s="5" t="n">
        <v>1</v>
      </c>
      <c r="D43" s="6" t="n">
        <v>600000</v>
      </c>
      <c r="E43" s="7" t="n">
        <v>42767</v>
      </c>
      <c r="F43" s="7" t="n">
        <v>42768</v>
      </c>
      <c r="G43" s="5" t="s">
        <v>21</v>
      </c>
      <c r="H43" s="7" t="n">
        <v>43164</v>
      </c>
    </row>
    <row r="44" customFormat="false" ht="15" hidden="false" customHeight="false" outlineLevel="0" collapsed="false">
      <c r="A44" s="5" t="s">
        <v>63</v>
      </c>
      <c r="B44" s="5" t="s">
        <v>20</v>
      </c>
      <c r="C44" s="5" t="n">
        <v>2</v>
      </c>
      <c r="D44" s="6" t="n">
        <v>4500000</v>
      </c>
      <c r="E44" s="7" t="n">
        <v>42984</v>
      </c>
      <c r="F44" s="7" t="n">
        <v>42984</v>
      </c>
      <c r="G44" s="5" t="s">
        <v>21</v>
      </c>
      <c r="H44" s="7" t="n">
        <v>43042</v>
      </c>
    </row>
    <row r="45" customFormat="false" ht="15" hidden="false" customHeight="false" outlineLevel="0" collapsed="false">
      <c r="A45" s="5" t="s">
        <v>64</v>
      </c>
      <c r="B45" s="5" t="s">
        <v>20</v>
      </c>
      <c r="C45" s="5" t="n">
        <v>2</v>
      </c>
      <c r="D45" s="6" t="n">
        <v>4500000</v>
      </c>
      <c r="E45" s="7" t="n">
        <v>42886</v>
      </c>
      <c r="F45" s="7" t="n">
        <v>42913</v>
      </c>
      <c r="G45" s="5" t="s">
        <v>21</v>
      </c>
      <c r="H45" s="7" t="n">
        <v>42959</v>
      </c>
    </row>
    <row r="46" customFormat="false" ht="15" hidden="false" customHeight="false" outlineLevel="0" collapsed="false">
      <c r="A46" s="5" t="s">
        <v>65</v>
      </c>
      <c r="B46" s="5" t="s">
        <v>20</v>
      </c>
      <c r="C46" s="5" t="n">
        <v>1</v>
      </c>
      <c r="D46" s="6" t="n">
        <v>450000</v>
      </c>
      <c r="E46" s="7" t="n">
        <v>42826</v>
      </c>
      <c r="F46" s="7" t="n">
        <v>42836</v>
      </c>
      <c r="G46" s="5" t="s">
        <v>21</v>
      </c>
      <c r="H46" s="7" t="n">
        <v>43222</v>
      </c>
    </row>
    <row r="47" customFormat="false" ht="15" hidden="false" customHeight="false" outlineLevel="0" collapsed="false">
      <c r="A47" s="5" t="s">
        <v>66</v>
      </c>
      <c r="B47" s="5" t="s">
        <v>20</v>
      </c>
      <c r="C47" s="5" t="n">
        <v>1</v>
      </c>
      <c r="D47" s="6" t="n">
        <v>600000</v>
      </c>
      <c r="E47" s="7" t="n">
        <v>42924</v>
      </c>
      <c r="F47" s="7" t="n">
        <v>42936</v>
      </c>
      <c r="G47" s="5" t="s">
        <v>21</v>
      </c>
      <c r="H47" s="7" t="n">
        <v>43018</v>
      </c>
    </row>
    <row r="48" customFormat="false" ht="15" hidden="false" customHeight="false" outlineLevel="0" collapsed="false">
      <c r="A48" s="5" t="s">
        <v>67</v>
      </c>
      <c r="B48" s="5" t="s">
        <v>20</v>
      </c>
      <c r="C48" s="5" t="n">
        <v>1</v>
      </c>
      <c r="D48" s="6" t="n">
        <v>900000</v>
      </c>
      <c r="E48" s="7" t="n">
        <v>43091</v>
      </c>
      <c r="F48" s="7" t="n">
        <v>43123</v>
      </c>
      <c r="G48" s="5" t="s">
        <v>21</v>
      </c>
      <c r="H48" s="7" t="n">
        <v>43242</v>
      </c>
    </row>
    <row r="49" customFormat="false" ht="15" hidden="false" customHeight="false" outlineLevel="0" collapsed="false">
      <c r="A49" s="5" t="s">
        <v>68</v>
      </c>
      <c r="B49" s="5" t="s">
        <v>20</v>
      </c>
      <c r="C49" s="5" t="n">
        <v>1</v>
      </c>
      <c r="D49" s="6" t="n">
        <v>300000</v>
      </c>
      <c r="E49" s="7" t="n">
        <v>43084</v>
      </c>
      <c r="F49" s="7" t="n">
        <v>43206</v>
      </c>
      <c r="G49" s="5" t="s">
        <v>21</v>
      </c>
      <c r="H49" s="7" t="n">
        <v>43438</v>
      </c>
    </row>
    <row r="50" customFormat="false" ht="15" hidden="false" customHeight="false" outlineLevel="0" collapsed="false">
      <c r="A50" s="5" t="s">
        <v>69</v>
      </c>
      <c r="B50" s="5" t="s">
        <v>20</v>
      </c>
      <c r="C50" s="5" t="n">
        <v>1</v>
      </c>
      <c r="D50" s="6" t="n">
        <v>1200000</v>
      </c>
      <c r="E50" s="7" t="n">
        <v>42745</v>
      </c>
      <c r="F50" s="7" t="n">
        <v>42761</v>
      </c>
      <c r="G50" s="5" t="s">
        <v>21</v>
      </c>
      <c r="H50" s="7" t="n">
        <v>43018</v>
      </c>
    </row>
    <row r="51" customFormat="false" ht="15" hidden="false" customHeight="false" outlineLevel="0" collapsed="false">
      <c r="A51" s="5" t="s">
        <v>70</v>
      </c>
      <c r="B51" s="5" t="s">
        <v>20</v>
      </c>
      <c r="C51" s="5" t="n">
        <v>1</v>
      </c>
      <c r="D51" s="6" t="n">
        <v>900000</v>
      </c>
      <c r="E51" s="7" t="n">
        <v>43059</v>
      </c>
      <c r="F51" s="7" t="n">
        <v>43079</v>
      </c>
      <c r="G51" s="5" t="s">
        <v>21</v>
      </c>
      <c r="H51" s="7" t="n">
        <v>43109</v>
      </c>
    </row>
    <row r="52" customFormat="false" ht="15" hidden="false" customHeight="false" outlineLevel="0" collapsed="false">
      <c r="A52" s="5" t="s">
        <v>71</v>
      </c>
      <c r="B52" s="5" t="s">
        <v>20</v>
      </c>
      <c r="C52" s="5" t="n">
        <v>1</v>
      </c>
      <c r="D52" s="6" t="n">
        <v>450000</v>
      </c>
      <c r="E52" s="7" t="n">
        <v>42773</v>
      </c>
      <c r="F52" s="7" t="n">
        <v>42778</v>
      </c>
      <c r="G52" s="5" t="s">
        <v>21</v>
      </c>
      <c r="H52" s="7" t="n">
        <v>42809</v>
      </c>
    </row>
    <row r="53" customFormat="false" ht="15" hidden="false" customHeight="false" outlineLevel="0" collapsed="false">
      <c r="A53" s="5" t="s">
        <v>72</v>
      </c>
      <c r="B53" s="5" t="s">
        <v>20</v>
      </c>
      <c r="C53" s="5" t="n">
        <v>2</v>
      </c>
      <c r="D53" s="6" t="n">
        <v>4500000</v>
      </c>
      <c r="E53" s="7" t="n">
        <v>42834</v>
      </c>
      <c r="F53" s="7" t="n">
        <v>42838</v>
      </c>
      <c r="G53" s="5" t="s">
        <v>21</v>
      </c>
      <c r="H53" s="7" t="n">
        <v>42848</v>
      </c>
    </row>
    <row r="54" customFormat="false" ht="15" hidden="false" customHeight="false" outlineLevel="0" collapsed="false">
      <c r="A54" s="5" t="s">
        <v>73</v>
      </c>
      <c r="B54" s="5" t="s">
        <v>20</v>
      </c>
      <c r="C54" s="5" t="n">
        <v>1</v>
      </c>
      <c r="D54" s="6" t="n">
        <v>1200000</v>
      </c>
      <c r="E54" s="7" t="n">
        <v>42972</v>
      </c>
      <c r="F54" s="7" t="n">
        <v>43047</v>
      </c>
      <c r="G54" s="5" t="s">
        <v>21</v>
      </c>
      <c r="H54" s="7" t="n">
        <v>43175</v>
      </c>
    </row>
    <row r="55" customFormat="false" ht="15" hidden="false" customHeight="false" outlineLevel="0" collapsed="false">
      <c r="A55" s="5" t="s">
        <v>74</v>
      </c>
      <c r="B55" s="5" t="s">
        <v>20</v>
      </c>
      <c r="C55" s="5" t="n">
        <v>1</v>
      </c>
      <c r="D55" s="6" t="n">
        <v>300000</v>
      </c>
      <c r="E55" s="7" t="n">
        <v>43035</v>
      </c>
      <c r="F55" s="7" t="n">
        <v>43038</v>
      </c>
      <c r="G55" s="5" t="s">
        <v>21</v>
      </c>
      <c r="H55" s="7" t="n">
        <v>43159</v>
      </c>
    </row>
    <row r="56" customFormat="false" ht="15" hidden="false" customHeight="false" outlineLevel="0" collapsed="false">
      <c r="A56" s="5" t="s">
        <v>75</v>
      </c>
      <c r="B56" s="5" t="s">
        <v>20</v>
      </c>
      <c r="C56" s="5" t="n">
        <v>1</v>
      </c>
      <c r="D56" s="6" t="n">
        <v>1200000</v>
      </c>
      <c r="E56" s="7" t="n">
        <v>42867</v>
      </c>
      <c r="F56" s="7" t="n">
        <v>42935</v>
      </c>
      <c r="G56" s="5" t="s">
        <v>21</v>
      </c>
      <c r="H56" s="7" t="n">
        <v>43007</v>
      </c>
    </row>
    <row r="57" customFormat="false" ht="15" hidden="false" customHeight="false" outlineLevel="0" collapsed="false">
      <c r="A57" s="5" t="s">
        <v>76</v>
      </c>
      <c r="B57" s="5" t="s">
        <v>20</v>
      </c>
      <c r="C57" s="5" t="n">
        <v>1</v>
      </c>
      <c r="D57" s="6" t="n">
        <v>900000</v>
      </c>
      <c r="E57" s="7" t="n">
        <v>43054</v>
      </c>
      <c r="F57" s="7" t="n">
        <v>43074</v>
      </c>
      <c r="G57" s="5" t="s">
        <v>21</v>
      </c>
      <c r="H57" s="7" t="n">
        <v>43909</v>
      </c>
    </row>
    <row r="58" customFormat="false" ht="15" hidden="false" customHeight="false" outlineLevel="0" collapsed="false">
      <c r="A58" s="5" t="s">
        <v>77</v>
      </c>
      <c r="B58" s="5" t="s">
        <v>20</v>
      </c>
      <c r="C58" s="5" t="n">
        <v>1</v>
      </c>
      <c r="D58" s="6" t="n">
        <v>1200000</v>
      </c>
      <c r="E58" s="7" t="n">
        <v>42995</v>
      </c>
      <c r="F58" s="7" t="n">
        <v>43026</v>
      </c>
      <c r="G58" s="5" t="s">
        <v>21</v>
      </c>
      <c r="H58" s="7" t="n">
        <v>43071</v>
      </c>
    </row>
    <row r="59" customFormat="false" ht="15" hidden="false" customHeight="false" outlineLevel="0" collapsed="false">
      <c r="A59" s="5" t="s">
        <v>78</v>
      </c>
      <c r="B59" s="5" t="s">
        <v>20</v>
      </c>
      <c r="C59" s="5" t="n">
        <v>1</v>
      </c>
      <c r="D59" s="6" t="n">
        <v>900000</v>
      </c>
      <c r="E59" s="7" t="n">
        <v>42770</v>
      </c>
      <c r="F59" s="7" t="n">
        <v>42770</v>
      </c>
      <c r="G59" s="5" t="s">
        <v>21</v>
      </c>
      <c r="H59" s="7" t="n">
        <v>42846</v>
      </c>
    </row>
    <row r="60" customFormat="false" ht="15" hidden="false" customHeight="false" outlineLevel="0" collapsed="false">
      <c r="A60" s="5" t="s">
        <v>79</v>
      </c>
      <c r="B60" s="5" t="s">
        <v>20</v>
      </c>
      <c r="C60" s="5" t="n">
        <v>1</v>
      </c>
      <c r="D60" s="6" t="n">
        <v>900000</v>
      </c>
      <c r="E60" s="7" t="n">
        <v>42912</v>
      </c>
      <c r="F60" s="7" t="n">
        <v>42999</v>
      </c>
      <c r="G60" s="5" t="s">
        <v>21</v>
      </c>
      <c r="H60" s="7" t="n">
        <v>43039</v>
      </c>
    </row>
    <row r="61" customFormat="false" ht="15" hidden="false" customHeight="false" outlineLevel="0" collapsed="false">
      <c r="A61" s="5" t="s">
        <v>80</v>
      </c>
      <c r="B61" s="5" t="s">
        <v>20</v>
      </c>
      <c r="C61" s="5" t="n">
        <v>1</v>
      </c>
      <c r="D61" s="6" t="n">
        <v>900000</v>
      </c>
      <c r="E61" s="7" t="n">
        <v>42922</v>
      </c>
      <c r="F61" s="7" t="n">
        <v>42935</v>
      </c>
      <c r="G61" s="5" t="s">
        <v>21</v>
      </c>
      <c r="H61" s="7" t="n">
        <v>42988</v>
      </c>
    </row>
    <row r="62" customFormat="false" ht="15" hidden="false" customHeight="false" outlineLevel="0" collapsed="false">
      <c r="A62" s="5" t="s">
        <v>81</v>
      </c>
      <c r="B62" s="5" t="s">
        <v>20</v>
      </c>
      <c r="C62" s="5" t="n">
        <v>2</v>
      </c>
      <c r="D62" s="6" t="n">
        <v>4500000</v>
      </c>
      <c r="E62" s="7" t="n">
        <v>42762</v>
      </c>
      <c r="F62" s="7" t="n">
        <v>43121</v>
      </c>
      <c r="G62" s="5" t="s">
        <v>21</v>
      </c>
      <c r="H62" s="7" t="n">
        <v>44621</v>
      </c>
    </row>
    <row r="63" customFormat="false" ht="15" hidden="false" customHeight="false" outlineLevel="0" collapsed="false">
      <c r="A63" s="5" t="s">
        <v>82</v>
      </c>
      <c r="B63" s="5" t="s">
        <v>20</v>
      </c>
      <c r="C63" s="5" t="n">
        <v>4</v>
      </c>
      <c r="D63" s="6" t="n">
        <v>40000000</v>
      </c>
      <c r="E63" s="7" t="n">
        <v>42818</v>
      </c>
      <c r="F63" s="7" t="n">
        <v>42829</v>
      </c>
      <c r="G63" s="5" t="s">
        <v>21</v>
      </c>
      <c r="H63" s="7" t="n">
        <v>43620</v>
      </c>
    </row>
    <row r="64" customFormat="false" ht="15" hidden="false" customHeight="false" outlineLevel="0" collapsed="false">
      <c r="A64" s="5" t="s">
        <v>83</v>
      </c>
      <c r="B64" s="5" t="s">
        <v>20</v>
      </c>
      <c r="C64" s="5" t="n">
        <v>1</v>
      </c>
      <c r="D64" s="6" t="n">
        <v>450000</v>
      </c>
      <c r="E64" s="7" t="n">
        <v>43080</v>
      </c>
      <c r="F64" s="7" t="n">
        <v>43085</v>
      </c>
      <c r="G64" s="5" t="s">
        <v>21</v>
      </c>
      <c r="H64" s="7" t="n">
        <v>43214</v>
      </c>
    </row>
    <row r="65" customFormat="false" ht="15" hidden="false" customHeight="false" outlineLevel="0" collapsed="false">
      <c r="A65" s="5" t="s">
        <v>84</v>
      </c>
      <c r="B65" s="5" t="s">
        <v>20</v>
      </c>
      <c r="C65" s="5" t="n">
        <v>1</v>
      </c>
      <c r="D65" s="6" t="n">
        <v>900000</v>
      </c>
      <c r="E65" s="7" t="n">
        <v>42972</v>
      </c>
      <c r="F65" s="7" t="n">
        <v>42982</v>
      </c>
      <c r="G65" s="5" t="s">
        <v>21</v>
      </c>
      <c r="H65" s="7" t="n">
        <v>43716</v>
      </c>
    </row>
    <row r="66" customFormat="false" ht="15" hidden="false" customHeight="false" outlineLevel="0" collapsed="false">
      <c r="A66" s="5" t="s">
        <v>85</v>
      </c>
      <c r="B66" s="5" t="s">
        <v>20</v>
      </c>
      <c r="C66" s="5" t="n">
        <v>2</v>
      </c>
      <c r="D66" s="6" t="n">
        <v>4500000</v>
      </c>
      <c r="E66" s="7" t="n">
        <v>42845</v>
      </c>
      <c r="F66" s="7" t="n">
        <v>42861</v>
      </c>
      <c r="G66" s="5" t="s">
        <v>21</v>
      </c>
      <c r="H66" s="7" t="n">
        <v>43013</v>
      </c>
    </row>
    <row r="67" customFormat="false" ht="15" hidden="false" customHeight="false" outlineLevel="0" collapsed="false">
      <c r="A67" s="5" t="s">
        <v>86</v>
      </c>
      <c r="B67" s="5" t="s">
        <v>20</v>
      </c>
      <c r="C67" s="5" t="n">
        <v>1</v>
      </c>
      <c r="D67" s="6" t="n">
        <v>1200000</v>
      </c>
      <c r="E67" s="7" t="n">
        <v>42897</v>
      </c>
      <c r="F67" s="7" t="n">
        <v>42911</v>
      </c>
      <c r="G67" s="5" t="s">
        <v>21</v>
      </c>
      <c r="H67" s="7" t="n">
        <v>42947</v>
      </c>
    </row>
    <row r="68" customFormat="false" ht="15" hidden="false" customHeight="false" outlineLevel="0" collapsed="false">
      <c r="A68" s="5" t="s">
        <v>87</v>
      </c>
      <c r="B68" s="5" t="s">
        <v>20</v>
      </c>
      <c r="C68" s="5" t="n">
        <v>1</v>
      </c>
      <c r="D68" s="6" t="n">
        <v>300000</v>
      </c>
      <c r="E68" s="7" t="n">
        <v>42933</v>
      </c>
      <c r="F68" s="7" t="n">
        <v>42959</v>
      </c>
      <c r="G68" s="5" t="s">
        <v>21</v>
      </c>
      <c r="H68" s="7" t="n">
        <v>44793</v>
      </c>
    </row>
    <row r="69" customFormat="false" ht="15" hidden="false" customHeight="false" outlineLevel="0" collapsed="false">
      <c r="A69" s="5" t="s">
        <v>88</v>
      </c>
      <c r="B69" s="5" t="s">
        <v>20</v>
      </c>
      <c r="C69" s="5" t="n">
        <v>1</v>
      </c>
      <c r="D69" s="6" t="n">
        <v>300000</v>
      </c>
      <c r="E69" s="7" t="n">
        <v>42896</v>
      </c>
      <c r="F69" s="7" t="n">
        <v>42937</v>
      </c>
      <c r="G69" s="5" t="s">
        <v>21</v>
      </c>
      <c r="H69" s="7" t="n">
        <v>43099</v>
      </c>
    </row>
    <row r="70" customFormat="false" ht="15" hidden="false" customHeight="false" outlineLevel="0" collapsed="false">
      <c r="A70" s="5" t="s">
        <v>89</v>
      </c>
      <c r="B70" s="5" t="s">
        <v>20</v>
      </c>
      <c r="C70" s="5" t="n">
        <v>1</v>
      </c>
      <c r="D70" s="6" t="n">
        <v>300000</v>
      </c>
      <c r="E70" s="7" t="n">
        <v>42770</v>
      </c>
      <c r="F70" s="7" t="n">
        <v>42872</v>
      </c>
      <c r="G70" s="5" t="s">
        <v>21</v>
      </c>
      <c r="H70" s="7" t="n">
        <v>43007</v>
      </c>
    </row>
    <row r="71" customFormat="false" ht="15" hidden="false" customHeight="false" outlineLevel="0" collapsed="false">
      <c r="A71" s="5" t="s">
        <v>90</v>
      </c>
      <c r="B71" s="5" t="s">
        <v>20</v>
      </c>
      <c r="C71" s="5" t="n">
        <v>1</v>
      </c>
      <c r="D71" s="6" t="n">
        <v>450000</v>
      </c>
      <c r="E71" s="7" t="n">
        <v>42896</v>
      </c>
      <c r="F71" s="7" t="n">
        <v>42899</v>
      </c>
      <c r="G71" s="5" t="s">
        <v>21</v>
      </c>
      <c r="H71" s="7" t="n">
        <v>43450</v>
      </c>
    </row>
    <row r="72" customFormat="false" ht="15" hidden="false" customHeight="false" outlineLevel="0" collapsed="false">
      <c r="A72" s="5" t="s">
        <v>91</v>
      </c>
      <c r="B72" s="5" t="s">
        <v>20</v>
      </c>
      <c r="C72" s="5" t="n">
        <v>1</v>
      </c>
      <c r="D72" s="6" t="n">
        <v>450000</v>
      </c>
      <c r="E72" s="7" t="n">
        <v>42856</v>
      </c>
      <c r="F72" s="7" t="n">
        <v>42859</v>
      </c>
      <c r="G72" s="5" t="s">
        <v>21</v>
      </c>
      <c r="H72" s="7" t="n">
        <v>42879</v>
      </c>
    </row>
    <row r="73" customFormat="false" ht="15" hidden="false" customHeight="false" outlineLevel="0" collapsed="false">
      <c r="A73" s="5" t="s">
        <v>92</v>
      </c>
      <c r="B73" s="5" t="s">
        <v>20</v>
      </c>
      <c r="C73" s="5" t="n">
        <v>1</v>
      </c>
      <c r="D73" s="6" t="n">
        <v>600000</v>
      </c>
      <c r="E73" s="7" t="n">
        <v>42907</v>
      </c>
      <c r="F73" s="7" t="n">
        <v>42910</v>
      </c>
      <c r="G73" s="5" t="s">
        <v>21</v>
      </c>
      <c r="H73" s="7" t="n">
        <v>42948</v>
      </c>
    </row>
    <row r="74" customFormat="false" ht="15" hidden="false" customHeight="false" outlineLevel="0" collapsed="false">
      <c r="A74" s="5" t="s">
        <v>93</v>
      </c>
      <c r="B74" s="5" t="s">
        <v>20</v>
      </c>
      <c r="C74" s="5" t="n">
        <v>1</v>
      </c>
      <c r="D74" s="6" t="n">
        <v>450000</v>
      </c>
      <c r="E74" s="7" t="n">
        <v>42844</v>
      </c>
      <c r="F74" s="7" t="n">
        <v>42859</v>
      </c>
      <c r="G74" s="5" t="s">
        <v>21</v>
      </c>
      <c r="H74" s="7" t="n">
        <v>42893</v>
      </c>
    </row>
    <row r="75" customFormat="false" ht="15" hidden="false" customHeight="false" outlineLevel="0" collapsed="false">
      <c r="A75" s="5" t="s">
        <v>94</v>
      </c>
      <c r="B75" s="5" t="s">
        <v>20</v>
      </c>
      <c r="C75" s="5" t="n">
        <v>1</v>
      </c>
      <c r="D75" s="6" t="n">
        <v>900000</v>
      </c>
      <c r="E75" s="7" t="n">
        <v>42826</v>
      </c>
      <c r="F75" s="7" t="n">
        <v>42826</v>
      </c>
      <c r="G75" s="5" t="s">
        <v>21</v>
      </c>
      <c r="H75" s="7" t="n">
        <v>42867</v>
      </c>
    </row>
    <row r="76" customFormat="false" ht="15" hidden="false" customHeight="false" outlineLevel="0" collapsed="false">
      <c r="A76" s="5" t="s">
        <v>95</v>
      </c>
      <c r="B76" s="5" t="s">
        <v>20</v>
      </c>
      <c r="C76" s="5" t="n">
        <v>1</v>
      </c>
      <c r="D76" s="6" t="n">
        <v>600000</v>
      </c>
      <c r="E76" s="7" t="n">
        <v>42980</v>
      </c>
      <c r="F76" s="7" t="n">
        <v>43009</v>
      </c>
      <c r="G76" s="5" t="s">
        <v>21</v>
      </c>
      <c r="H76" s="7" t="n">
        <v>43358</v>
      </c>
    </row>
    <row r="77" customFormat="false" ht="15" hidden="false" customHeight="false" outlineLevel="0" collapsed="false">
      <c r="A77" s="5" t="s">
        <v>96</v>
      </c>
      <c r="B77" s="5" t="s">
        <v>20</v>
      </c>
      <c r="C77" s="5" t="n">
        <v>1</v>
      </c>
      <c r="D77" s="6" t="n">
        <v>300000</v>
      </c>
      <c r="E77" s="7" t="n">
        <v>42933</v>
      </c>
      <c r="F77" s="7" t="n">
        <v>43001</v>
      </c>
      <c r="G77" s="5" t="s">
        <v>21</v>
      </c>
      <c r="H77" s="7" t="n">
        <v>43308</v>
      </c>
    </row>
    <row r="78" customFormat="false" ht="15" hidden="false" customHeight="false" outlineLevel="0" collapsed="false">
      <c r="A78" s="5" t="s">
        <v>97</v>
      </c>
      <c r="B78" s="5" t="s">
        <v>20</v>
      </c>
      <c r="C78" s="5" t="n">
        <v>4</v>
      </c>
      <c r="D78" s="6" t="n">
        <v>40000000</v>
      </c>
      <c r="E78" s="7" t="n">
        <v>42851</v>
      </c>
      <c r="F78" s="7" t="n">
        <v>42861</v>
      </c>
      <c r="G78" s="5" t="s">
        <v>21</v>
      </c>
      <c r="H78" s="7" t="n">
        <v>42898</v>
      </c>
    </row>
    <row r="79" customFormat="false" ht="15" hidden="false" customHeight="false" outlineLevel="0" collapsed="false">
      <c r="A79" s="5" t="s">
        <v>98</v>
      </c>
      <c r="B79" s="5" t="s">
        <v>20</v>
      </c>
      <c r="C79" s="5" t="n">
        <v>1</v>
      </c>
      <c r="D79" s="6" t="n">
        <v>600000</v>
      </c>
      <c r="E79" s="7" t="n">
        <v>43086</v>
      </c>
      <c r="F79" s="7" t="n">
        <v>43099</v>
      </c>
      <c r="G79" s="5" t="s">
        <v>21</v>
      </c>
      <c r="H79" s="7" t="n">
        <v>43719</v>
      </c>
    </row>
    <row r="80" customFormat="false" ht="15" hidden="false" customHeight="false" outlineLevel="0" collapsed="false">
      <c r="A80" s="5" t="s">
        <v>99</v>
      </c>
      <c r="B80" s="5" t="s">
        <v>20</v>
      </c>
      <c r="C80" s="5" t="n">
        <v>2</v>
      </c>
      <c r="D80" s="6" t="n">
        <v>4500000</v>
      </c>
      <c r="E80" s="7" t="n">
        <v>42818</v>
      </c>
      <c r="F80" s="7" t="n">
        <v>42832</v>
      </c>
      <c r="G80" s="5" t="s">
        <v>21</v>
      </c>
      <c r="H80" s="7" t="n">
        <v>42909</v>
      </c>
    </row>
    <row r="81" customFormat="false" ht="15" hidden="false" customHeight="false" outlineLevel="0" collapsed="false">
      <c r="A81" s="5" t="s">
        <v>100</v>
      </c>
      <c r="B81" s="5" t="s">
        <v>20</v>
      </c>
      <c r="C81" s="5" t="n">
        <v>1</v>
      </c>
      <c r="D81" s="6" t="n">
        <v>450000</v>
      </c>
      <c r="E81" s="7" t="n">
        <v>43084</v>
      </c>
      <c r="F81" s="7" t="n">
        <v>43084</v>
      </c>
      <c r="G81" s="5" t="s">
        <v>21</v>
      </c>
      <c r="H81" s="7" t="n">
        <v>43259</v>
      </c>
    </row>
    <row r="82" customFormat="false" ht="15" hidden="false" customHeight="false" outlineLevel="0" collapsed="false">
      <c r="A82" s="5" t="s">
        <v>101</v>
      </c>
      <c r="B82" s="5" t="s">
        <v>20</v>
      </c>
      <c r="C82" s="5" t="n">
        <v>1</v>
      </c>
      <c r="D82" s="6" t="n">
        <v>450000</v>
      </c>
      <c r="E82" s="7" t="n">
        <v>42835</v>
      </c>
      <c r="F82" s="7" t="n">
        <v>42848</v>
      </c>
      <c r="G82" s="5" t="s">
        <v>21</v>
      </c>
      <c r="H82" s="7" t="n">
        <v>42891</v>
      </c>
    </row>
    <row r="83" customFormat="false" ht="15" hidden="false" customHeight="false" outlineLevel="0" collapsed="false">
      <c r="A83" s="5" t="s">
        <v>102</v>
      </c>
      <c r="B83" s="5" t="s">
        <v>20</v>
      </c>
      <c r="C83" s="5" t="n">
        <v>1</v>
      </c>
      <c r="D83" s="6" t="n">
        <v>450000</v>
      </c>
      <c r="E83" s="7" t="n">
        <v>43058</v>
      </c>
      <c r="F83" s="7" t="n">
        <v>43078</v>
      </c>
      <c r="G83" s="5" t="s">
        <v>21</v>
      </c>
      <c r="H83" s="7" t="n">
        <v>43136</v>
      </c>
    </row>
    <row r="84" customFormat="false" ht="15" hidden="false" customHeight="false" outlineLevel="0" collapsed="false">
      <c r="A84" s="5" t="s">
        <v>103</v>
      </c>
      <c r="B84" s="5" t="s">
        <v>20</v>
      </c>
      <c r="C84" s="5" t="n">
        <v>1</v>
      </c>
      <c r="D84" s="6" t="n">
        <v>900000</v>
      </c>
      <c r="E84" s="7" t="n">
        <v>43059</v>
      </c>
      <c r="F84" s="7" t="n">
        <v>43062</v>
      </c>
      <c r="G84" s="5" t="s">
        <v>21</v>
      </c>
      <c r="H84" s="7" t="n">
        <v>43151</v>
      </c>
    </row>
    <row r="85" customFormat="false" ht="15" hidden="false" customHeight="false" outlineLevel="0" collapsed="false">
      <c r="A85" s="5" t="s">
        <v>104</v>
      </c>
      <c r="B85" s="5" t="s">
        <v>20</v>
      </c>
      <c r="C85" s="5" t="n">
        <v>1</v>
      </c>
      <c r="D85" s="6" t="n">
        <v>900000</v>
      </c>
      <c r="E85" s="7" t="n">
        <v>42777</v>
      </c>
      <c r="F85" s="7" t="n">
        <v>42788</v>
      </c>
      <c r="G85" s="5" t="s">
        <v>21</v>
      </c>
      <c r="H85" s="7" t="n">
        <v>43662</v>
      </c>
    </row>
    <row r="86" customFormat="false" ht="15" hidden="false" customHeight="false" outlineLevel="0" collapsed="false">
      <c r="A86" s="5" t="s">
        <v>105</v>
      </c>
      <c r="B86" s="5" t="s">
        <v>20</v>
      </c>
      <c r="C86" s="5" t="n">
        <v>1</v>
      </c>
      <c r="D86" s="6" t="n">
        <v>600000</v>
      </c>
      <c r="E86" s="7" t="n">
        <v>43088</v>
      </c>
      <c r="F86" s="7" t="n">
        <v>43103</v>
      </c>
      <c r="G86" s="5" t="s">
        <v>21</v>
      </c>
      <c r="H86" s="7" t="n">
        <v>43117</v>
      </c>
    </row>
    <row r="87" customFormat="false" ht="15" hidden="false" customHeight="false" outlineLevel="0" collapsed="false">
      <c r="A87" s="5" t="s">
        <v>106</v>
      </c>
      <c r="B87" s="5" t="s">
        <v>20</v>
      </c>
      <c r="C87" s="5" t="n">
        <v>1</v>
      </c>
      <c r="D87" s="6" t="n">
        <v>900000</v>
      </c>
      <c r="E87" s="7" t="n">
        <v>42838</v>
      </c>
      <c r="F87" s="7" t="n">
        <v>42853</v>
      </c>
      <c r="G87" s="5" t="s">
        <v>21</v>
      </c>
      <c r="H87" s="7" t="n">
        <v>42927</v>
      </c>
    </row>
    <row r="88" customFormat="false" ht="15" hidden="false" customHeight="false" outlineLevel="0" collapsed="false">
      <c r="A88" s="5" t="s">
        <v>107</v>
      </c>
      <c r="B88" s="5" t="s">
        <v>20</v>
      </c>
      <c r="C88" s="5" t="n">
        <v>1</v>
      </c>
      <c r="D88" s="6" t="n">
        <v>900000</v>
      </c>
      <c r="E88" s="7" t="n">
        <v>43328</v>
      </c>
      <c r="F88" s="7" t="n">
        <v>43383</v>
      </c>
      <c r="G88" s="5" t="s">
        <v>21</v>
      </c>
      <c r="H88" s="7" t="n">
        <v>44440</v>
      </c>
    </row>
    <row r="89" customFormat="false" ht="15" hidden="false" customHeight="false" outlineLevel="0" collapsed="false">
      <c r="A89" s="5" t="s">
        <v>108</v>
      </c>
      <c r="B89" s="5" t="s">
        <v>20</v>
      </c>
      <c r="C89" s="5" t="n">
        <v>2</v>
      </c>
      <c r="D89" s="6" t="n">
        <v>4500000</v>
      </c>
      <c r="E89" s="7" t="n">
        <v>43369</v>
      </c>
      <c r="F89" s="7" t="n">
        <v>43384</v>
      </c>
      <c r="G89" s="5" t="s">
        <v>21</v>
      </c>
      <c r="H89" s="7" t="n">
        <v>43480</v>
      </c>
    </row>
    <row r="90" customFormat="false" ht="15" hidden="false" customHeight="false" outlineLevel="0" collapsed="false">
      <c r="A90" s="5" t="s">
        <v>109</v>
      </c>
      <c r="B90" s="5" t="s">
        <v>20</v>
      </c>
      <c r="C90" s="5" t="n">
        <v>1</v>
      </c>
      <c r="D90" s="6" t="n">
        <v>900000</v>
      </c>
      <c r="E90" s="7" t="n">
        <v>43412</v>
      </c>
      <c r="F90" s="7" t="n">
        <v>43416</v>
      </c>
      <c r="G90" s="5" t="s">
        <v>21</v>
      </c>
      <c r="H90" s="7" t="n">
        <v>43562</v>
      </c>
    </row>
    <row r="91" customFormat="false" ht="15" hidden="false" customHeight="false" outlineLevel="0" collapsed="false">
      <c r="A91" s="5" t="s">
        <v>110</v>
      </c>
      <c r="B91" s="5" t="s">
        <v>20</v>
      </c>
      <c r="C91" s="5" t="n">
        <v>1</v>
      </c>
      <c r="D91" s="6" t="n">
        <v>600000</v>
      </c>
      <c r="E91" s="7" t="n">
        <v>43266</v>
      </c>
      <c r="F91" s="7" t="n">
        <v>43268</v>
      </c>
      <c r="G91" s="5" t="s">
        <v>21</v>
      </c>
      <c r="H91" s="7" t="n">
        <v>43606</v>
      </c>
    </row>
    <row r="92" customFormat="false" ht="15" hidden="false" customHeight="false" outlineLevel="0" collapsed="false">
      <c r="A92" s="5" t="s">
        <v>111</v>
      </c>
      <c r="B92" s="5" t="s">
        <v>20</v>
      </c>
      <c r="C92" s="5" t="n">
        <v>1</v>
      </c>
      <c r="D92" s="6" t="n">
        <v>300000</v>
      </c>
      <c r="E92" s="7" t="n">
        <v>43251</v>
      </c>
      <c r="F92" s="7" t="n">
        <v>43252</v>
      </c>
      <c r="G92" s="5" t="s">
        <v>21</v>
      </c>
      <c r="H92" s="7" t="n">
        <v>43279</v>
      </c>
    </row>
    <row r="93" customFormat="false" ht="15" hidden="false" customHeight="false" outlineLevel="0" collapsed="false">
      <c r="A93" s="5" t="s">
        <v>112</v>
      </c>
      <c r="B93" s="5" t="s">
        <v>20</v>
      </c>
      <c r="C93" s="5" t="n">
        <v>1</v>
      </c>
      <c r="D93" s="6" t="n">
        <v>300000</v>
      </c>
      <c r="E93" s="7" t="n">
        <v>43378</v>
      </c>
      <c r="F93" s="7" t="n">
        <v>43380</v>
      </c>
      <c r="G93" s="5" t="s">
        <v>21</v>
      </c>
      <c r="H93" s="7" t="n">
        <v>43688</v>
      </c>
    </row>
    <row r="94" customFormat="false" ht="15" hidden="false" customHeight="false" outlineLevel="0" collapsed="false">
      <c r="A94" s="5" t="s">
        <v>113</v>
      </c>
      <c r="B94" s="5" t="s">
        <v>20</v>
      </c>
      <c r="C94" s="5" t="n">
        <v>1</v>
      </c>
      <c r="D94" s="6" t="n">
        <v>900000</v>
      </c>
      <c r="E94" s="7" t="n">
        <v>43344</v>
      </c>
      <c r="F94" s="7" t="n">
        <v>43369</v>
      </c>
      <c r="G94" s="5" t="s">
        <v>21</v>
      </c>
      <c r="H94" s="7" t="n">
        <v>43607</v>
      </c>
    </row>
    <row r="95" customFormat="false" ht="15" hidden="false" customHeight="false" outlineLevel="0" collapsed="false">
      <c r="A95" s="5" t="s">
        <v>114</v>
      </c>
      <c r="B95" s="5" t="s">
        <v>20</v>
      </c>
      <c r="C95" s="5" t="n">
        <v>1</v>
      </c>
      <c r="D95" s="6" t="n">
        <v>600000</v>
      </c>
      <c r="E95" s="7" t="n">
        <v>43117</v>
      </c>
      <c r="F95" s="7" t="n">
        <v>43117</v>
      </c>
      <c r="G95" s="5" t="s">
        <v>21</v>
      </c>
      <c r="H95" s="7" t="n">
        <v>43135</v>
      </c>
    </row>
    <row r="96" customFormat="false" ht="15" hidden="false" customHeight="false" outlineLevel="0" collapsed="false">
      <c r="A96" s="5" t="s">
        <v>115</v>
      </c>
      <c r="B96" s="5" t="s">
        <v>20</v>
      </c>
      <c r="C96" s="5" t="n">
        <v>1</v>
      </c>
      <c r="D96" s="6" t="n">
        <v>600000</v>
      </c>
      <c r="E96" s="7" t="n">
        <v>43451</v>
      </c>
      <c r="F96" s="7" t="n">
        <v>43463</v>
      </c>
      <c r="G96" s="5" t="s">
        <v>21</v>
      </c>
      <c r="H96" s="7" t="n">
        <v>44085</v>
      </c>
    </row>
    <row r="97" customFormat="false" ht="15" hidden="false" customHeight="false" outlineLevel="0" collapsed="false">
      <c r="A97" s="5" t="s">
        <v>116</v>
      </c>
      <c r="B97" s="5" t="s">
        <v>20</v>
      </c>
      <c r="C97" s="5" t="n">
        <v>1</v>
      </c>
      <c r="D97" s="6" t="n">
        <v>600000</v>
      </c>
      <c r="E97" s="7" t="n">
        <v>43154</v>
      </c>
      <c r="F97" s="7" t="n">
        <v>43176</v>
      </c>
      <c r="G97" s="5" t="s">
        <v>21</v>
      </c>
      <c r="H97" s="7" t="n">
        <v>43382</v>
      </c>
    </row>
    <row r="98" customFormat="false" ht="15" hidden="false" customHeight="false" outlineLevel="0" collapsed="false">
      <c r="A98" s="5" t="s">
        <v>117</v>
      </c>
      <c r="B98" s="5" t="s">
        <v>20</v>
      </c>
      <c r="C98" s="5" t="n">
        <v>1</v>
      </c>
      <c r="D98" s="6" t="n">
        <v>300000</v>
      </c>
      <c r="E98" s="7" t="n">
        <v>43366</v>
      </c>
      <c r="F98" s="7" t="n">
        <v>43377</v>
      </c>
      <c r="G98" s="5" t="s">
        <v>21</v>
      </c>
      <c r="H98" s="7" t="n">
        <v>43845</v>
      </c>
    </row>
    <row r="99" customFormat="false" ht="15" hidden="false" customHeight="false" outlineLevel="0" collapsed="false">
      <c r="A99" s="5" t="s">
        <v>118</v>
      </c>
      <c r="B99" s="5" t="s">
        <v>20</v>
      </c>
      <c r="C99" s="5" t="n">
        <v>2</v>
      </c>
      <c r="D99" s="6" t="n">
        <v>4500000</v>
      </c>
      <c r="E99" s="7" t="n">
        <v>43175</v>
      </c>
      <c r="F99" s="7" t="n">
        <v>43186</v>
      </c>
      <c r="G99" s="5" t="s">
        <v>21</v>
      </c>
      <c r="H99" s="7" t="n">
        <v>45818</v>
      </c>
    </row>
    <row r="100" customFormat="false" ht="15" hidden="false" customHeight="false" outlineLevel="0" collapsed="false">
      <c r="A100" s="5" t="s">
        <v>119</v>
      </c>
      <c r="B100" s="5" t="s">
        <v>20</v>
      </c>
      <c r="C100" s="5" t="n">
        <v>1</v>
      </c>
      <c r="D100" s="6" t="n">
        <v>450000</v>
      </c>
      <c r="E100" s="7" t="n">
        <v>43137</v>
      </c>
      <c r="F100" s="7" t="n">
        <v>43176</v>
      </c>
      <c r="G100" s="5" t="s">
        <v>21</v>
      </c>
      <c r="H100" s="7" t="n">
        <v>43182</v>
      </c>
    </row>
    <row r="101" customFormat="false" ht="15" hidden="false" customHeight="false" outlineLevel="0" collapsed="false">
      <c r="A101" s="5" t="s">
        <v>120</v>
      </c>
      <c r="B101" s="5" t="s">
        <v>20</v>
      </c>
      <c r="C101" s="5" t="n">
        <v>1</v>
      </c>
      <c r="D101" s="6" t="n">
        <v>1200000</v>
      </c>
      <c r="E101" s="7" t="n">
        <v>43177</v>
      </c>
      <c r="F101" s="7" t="n">
        <v>43201</v>
      </c>
      <c r="G101" s="5" t="s">
        <v>21</v>
      </c>
      <c r="H101" s="7" t="n">
        <v>43821</v>
      </c>
    </row>
    <row r="102" customFormat="false" ht="15" hidden="false" customHeight="false" outlineLevel="0" collapsed="false">
      <c r="A102" s="5" t="s">
        <v>121</v>
      </c>
      <c r="B102" s="5" t="s">
        <v>20</v>
      </c>
      <c r="C102" s="5" t="n">
        <v>2</v>
      </c>
      <c r="D102" s="6" t="n">
        <v>4500000</v>
      </c>
      <c r="E102" s="7" t="n">
        <v>43430</v>
      </c>
      <c r="F102" s="7" t="n">
        <v>43452</v>
      </c>
      <c r="G102" s="5" t="s">
        <v>21</v>
      </c>
      <c r="H102" s="7" t="n">
        <v>44518</v>
      </c>
    </row>
    <row r="103" customFormat="false" ht="15" hidden="false" customHeight="false" outlineLevel="0" collapsed="false">
      <c r="A103" s="5" t="s">
        <v>122</v>
      </c>
      <c r="B103" s="5" t="s">
        <v>20</v>
      </c>
      <c r="C103" s="5" t="n">
        <v>1</v>
      </c>
      <c r="D103" s="6" t="n">
        <v>600000</v>
      </c>
      <c r="E103" s="7" t="n">
        <v>43442</v>
      </c>
      <c r="F103" s="7" t="n">
        <v>43492</v>
      </c>
      <c r="G103" s="5" t="s">
        <v>21</v>
      </c>
      <c r="H103" s="7" t="n">
        <v>43617</v>
      </c>
    </row>
    <row r="104" customFormat="false" ht="15" hidden="false" customHeight="false" outlineLevel="0" collapsed="false">
      <c r="A104" s="5" t="s">
        <v>123</v>
      </c>
      <c r="B104" s="5" t="s">
        <v>20</v>
      </c>
      <c r="C104" s="5" t="n">
        <v>1</v>
      </c>
      <c r="D104" s="6" t="n">
        <v>900000</v>
      </c>
      <c r="E104" s="7" t="n">
        <v>43283</v>
      </c>
      <c r="F104" s="7" t="n">
        <v>43335</v>
      </c>
      <c r="G104" s="5" t="s">
        <v>21</v>
      </c>
      <c r="H104" s="7" t="n">
        <v>43601</v>
      </c>
    </row>
    <row r="105" customFormat="false" ht="15" hidden="false" customHeight="false" outlineLevel="0" collapsed="false">
      <c r="A105" s="5" t="s">
        <v>124</v>
      </c>
      <c r="B105" s="5" t="s">
        <v>20</v>
      </c>
      <c r="C105" s="5" t="n">
        <v>1</v>
      </c>
      <c r="D105" s="6" t="n">
        <v>900000</v>
      </c>
      <c r="E105" s="7" t="n">
        <v>43209</v>
      </c>
      <c r="F105" s="7" t="n">
        <v>43220</v>
      </c>
      <c r="G105" s="5" t="s">
        <v>21</v>
      </c>
      <c r="H105" s="7" t="n">
        <v>43240</v>
      </c>
    </row>
    <row r="106" customFormat="false" ht="15" hidden="false" customHeight="false" outlineLevel="0" collapsed="false">
      <c r="A106" s="5" t="s">
        <v>125</v>
      </c>
      <c r="B106" s="5" t="s">
        <v>20</v>
      </c>
      <c r="C106" s="5" t="n">
        <v>1</v>
      </c>
      <c r="D106" s="6" t="n">
        <v>900000</v>
      </c>
      <c r="E106" s="7" t="n">
        <v>43230</v>
      </c>
      <c r="F106" s="7" t="n">
        <v>43240</v>
      </c>
      <c r="G106" s="5" t="s">
        <v>21</v>
      </c>
      <c r="H106" s="7" t="n">
        <v>43672</v>
      </c>
    </row>
    <row r="107" customFormat="false" ht="15" hidden="false" customHeight="false" outlineLevel="0" collapsed="false">
      <c r="A107" s="5" t="s">
        <v>126</v>
      </c>
      <c r="B107" s="5" t="s">
        <v>20</v>
      </c>
      <c r="C107" s="5" t="n">
        <v>1</v>
      </c>
      <c r="D107" s="6" t="n">
        <v>300000</v>
      </c>
      <c r="E107" s="7" t="n">
        <v>43391</v>
      </c>
      <c r="F107" s="7" t="n">
        <v>43392</v>
      </c>
      <c r="G107" s="5" t="s">
        <v>21</v>
      </c>
      <c r="H107" s="7" t="n">
        <v>43482</v>
      </c>
    </row>
    <row r="108" customFormat="false" ht="15" hidden="false" customHeight="false" outlineLevel="0" collapsed="false">
      <c r="A108" s="5" t="s">
        <v>127</v>
      </c>
      <c r="B108" s="5" t="s">
        <v>20</v>
      </c>
      <c r="C108" s="5" t="n">
        <v>1</v>
      </c>
      <c r="D108" s="6" t="n">
        <v>450000</v>
      </c>
      <c r="E108" s="7" t="n">
        <v>43339</v>
      </c>
      <c r="F108" s="7" t="n">
        <v>43355</v>
      </c>
      <c r="G108" s="5" t="s">
        <v>21</v>
      </c>
      <c r="H108" s="7" t="n">
        <v>43788</v>
      </c>
    </row>
    <row r="109" customFormat="false" ht="15" hidden="false" customHeight="false" outlineLevel="0" collapsed="false">
      <c r="A109" s="5" t="s">
        <v>128</v>
      </c>
      <c r="B109" s="5" t="s">
        <v>20</v>
      </c>
      <c r="C109" s="5" t="n">
        <v>1</v>
      </c>
      <c r="D109" s="6" t="n">
        <v>450000</v>
      </c>
      <c r="E109" s="7" t="n">
        <v>43240</v>
      </c>
      <c r="F109" s="7" t="n">
        <v>43253</v>
      </c>
      <c r="G109" s="5" t="s">
        <v>21</v>
      </c>
      <c r="H109" s="7" t="n">
        <v>43269</v>
      </c>
    </row>
    <row r="110" customFormat="false" ht="15" hidden="false" customHeight="false" outlineLevel="0" collapsed="false">
      <c r="A110" s="5" t="s">
        <v>129</v>
      </c>
      <c r="B110" s="5" t="s">
        <v>20</v>
      </c>
      <c r="C110" s="5" t="n">
        <v>1</v>
      </c>
      <c r="D110" s="6" t="n">
        <v>300000</v>
      </c>
      <c r="E110" s="7" t="n">
        <v>43204</v>
      </c>
      <c r="F110" s="7" t="n">
        <v>43222</v>
      </c>
      <c r="G110" s="5" t="s">
        <v>21</v>
      </c>
      <c r="H110" s="7" t="n">
        <v>43368</v>
      </c>
    </row>
    <row r="111" customFormat="false" ht="15" hidden="false" customHeight="false" outlineLevel="0" collapsed="false">
      <c r="A111" s="5" t="s">
        <v>130</v>
      </c>
      <c r="B111" s="5" t="s">
        <v>20</v>
      </c>
      <c r="C111" s="5" t="n">
        <v>2</v>
      </c>
      <c r="D111" s="6" t="n">
        <v>4500000</v>
      </c>
      <c r="E111" s="7" t="n">
        <v>43164</v>
      </c>
      <c r="F111" s="7" t="n">
        <v>43313</v>
      </c>
      <c r="G111" s="5" t="s">
        <v>21</v>
      </c>
      <c r="H111" s="7" t="n">
        <v>43996</v>
      </c>
    </row>
    <row r="112" customFormat="false" ht="15" hidden="false" customHeight="false" outlineLevel="0" collapsed="false">
      <c r="A112" s="5" t="s">
        <v>131</v>
      </c>
      <c r="B112" s="5" t="s">
        <v>20</v>
      </c>
      <c r="C112" s="5" t="n">
        <v>1</v>
      </c>
      <c r="D112" s="6" t="n">
        <v>900000</v>
      </c>
      <c r="E112" s="7" t="n">
        <v>43416</v>
      </c>
      <c r="F112" s="7" t="n">
        <v>43422</v>
      </c>
      <c r="G112" s="5" t="s">
        <v>21</v>
      </c>
      <c r="H112" s="7" t="n">
        <v>43476</v>
      </c>
    </row>
    <row r="113" customFormat="false" ht="15" hidden="false" customHeight="false" outlineLevel="0" collapsed="false">
      <c r="A113" s="5" t="s">
        <v>132</v>
      </c>
      <c r="B113" s="5" t="s">
        <v>20</v>
      </c>
      <c r="C113" s="5" t="n">
        <v>1</v>
      </c>
      <c r="D113" s="6" t="n">
        <v>1200000</v>
      </c>
      <c r="E113" s="7" t="n">
        <v>43119</v>
      </c>
      <c r="F113" s="7" t="n">
        <v>43131</v>
      </c>
      <c r="G113" s="5" t="s">
        <v>21</v>
      </c>
      <c r="H113" s="7" t="n">
        <v>43475</v>
      </c>
    </row>
    <row r="114" customFormat="false" ht="15" hidden="false" customHeight="false" outlineLevel="0" collapsed="false">
      <c r="A114" s="5" t="s">
        <v>133</v>
      </c>
      <c r="B114" s="5" t="s">
        <v>20</v>
      </c>
      <c r="C114" s="5" t="n">
        <v>1</v>
      </c>
      <c r="D114" s="6" t="n">
        <v>300000</v>
      </c>
      <c r="E114" s="7" t="n">
        <v>43331</v>
      </c>
      <c r="F114" s="7" t="n">
        <v>43361</v>
      </c>
      <c r="G114" s="5" t="s">
        <v>21</v>
      </c>
      <c r="H114" s="7" t="n">
        <v>45625</v>
      </c>
    </row>
    <row r="115" customFormat="false" ht="15" hidden="false" customHeight="false" outlineLevel="0" collapsed="false">
      <c r="A115" s="5" t="s">
        <v>134</v>
      </c>
      <c r="B115" s="5" t="s">
        <v>20</v>
      </c>
      <c r="C115" s="5" t="n">
        <v>1</v>
      </c>
      <c r="D115" s="6" t="n">
        <v>900000</v>
      </c>
      <c r="E115" s="7" t="n">
        <v>43357</v>
      </c>
      <c r="F115" s="7" t="n">
        <v>43364</v>
      </c>
      <c r="G115" s="5" t="s">
        <v>21</v>
      </c>
      <c r="H115" s="7" t="n">
        <v>43917</v>
      </c>
    </row>
    <row r="116" customFormat="false" ht="15" hidden="false" customHeight="false" outlineLevel="0" collapsed="false">
      <c r="A116" s="5" t="s">
        <v>135</v>
      </c>
      <c r="B116" s="5" t="s">
        <v>20</v>
      </c>
      <c r="C116" s="5" t="n">
        <v>1</v>
      </c>
      <c r="D116" s="6" t="n">
        <v>450000</v>
      </c>
      <c r="E116" s="7" t="n">
        <v>43447</v>
      </c>
      <c r="F116" s="7" t="n">
        <v>43489</v>
      </c>
      <c r="G116" s="5" t="s">
        <v>21</v>
      </c>
      <c r="H116" s="7" t="n">
        <v>43544</v>
      </c>
    </row>
    <row r="117" customFormat="false" ht="15" hidden="false" customHeight="false" outlineLevel="0" collapsed="false">
      <c r="A117" s="5" t="s">
        <v>136</v>
      </c>
      <c r="B117" s="5" t="s">
        <v>20</v>
      </c>
      <c r="C117" s="5" t="n">
        <v>1</v>
      </c>
      <c r="D117" s="6" t="n">
        <v>450000</v>
      </c>
      <c r="E117" s="7" t="n">
        <v>43298</v>
      </c>
      <c r="F117" s="7" t="n">
        <v>43386</v>
      </c>
      <c r="G117" s="5" t="s">
        <v>21</v>
      </c>
      <c r="H117" s="7" t="n">
        <v>43428</v>
      </c>
    </row>
    <row r="118" customFormat="false" ht="15" hidden="false" customHeight="false" outlineLevel="0" collapsed="false">
      <c r="A118" s="5" t="s">
        <v>137</v>
      </c>
      <c r="B118" s="5" t="s">
        <v>20</v>
      </c>
      <c r="C118" s="5" t="n">
        <v>1</v>
      </c>
      <c r="D118" s="6" t="n">
        <v>600000</v>
      </c>
      <c r="E118" s="7" t="n">
        <v>43344</v>
      </c>
      <c r="F118" s="7" t="n">
        <v>43366</v>
      </c>
      <c r="G118" s="5" t="s">
        <v>21</v>
      </c>
      <c r="H118" s="7" t="n">
        <v>43412</v>
      </c>
    </row>
    <row r="119" customFormat="false" ht="15" hidden="false" customHeight="false" outlineLevel="0" collapsed="false">
      <c r="A119" s="5" t="s">
        <v>138</v>
      </c>
      <c r="B119" s="5" t="s">
        <v>20</v>
      </c>
      <c r="C119" s="5" t="n">
        <v>1</v>
      </c>
      <c r="D119" s="6" t="n">
        <v>450000</v>
      </c>
      <c r="E119" s="7" t="n">
        <v>43359</v>
      </c>
      <c r="F119" s="7" t="n">
        <v>43375</v>
      </c>
      <c r="G119" s="5" t="s">
        <v>21</v>
      </c>
      <c r="H119" s="7" t="n">
        <v>43618</v>
      </c>
    </row>
    <row r="120" customFormat="false" ht="15" hidden="false" customHeight="false" outlineLevel="0" collapsed="false">
      <c r="A120" s="5" t="s">
        <v>139</v>
      </c>
      <c r="B120" s="5" t="s">
        <v>20</v>
      </c>
      <c r="C120" s="5" t="n">
        <v>1</v>
      </c>
      <c r="D120" s="6" t="n">
        <v>300000</v>
      </c>
      <c r="E120" s="7" t="n">
        <v>43387</v>
      </c>
      <c r="F120" s="7" t="n">
        <v>43396</v>
      </c>
      <c r="G120" s="5" t="s">
        <v>21</v>
      </c>
      <c r="H120" s="7" t="n">
        <v>43971</v>
      </c>
    </row>
    <row r="121" customFormat="false" ht="15" hidden="false" customHeight="false" outlineLevel="0" collapsed="false">
      <c r="A121" s="5" t="s">
        <v>140</v>
      </c>
      <c r="B121" s="5" t="s">
        <v>20</v>
      </c>
      <c r="C121" s="5" t="n">
        <v>1</v>
      </c>
      <c r="D121" s="6" t="n">
        <v>300000</v>
      </c>
      <c r="E121" s="7" t="n">
        <v>43387</v>
      </c>
      <c r="F121" s="7" t="n">
        <v>43398</v>
      </c>
      <c r="G121" s="5" t="s">
        <v>21</v>
      </c>
      <c r="H121" s="7" t="n">
        <v>43434</v>
      </c>
    </row>
    <row r="122" customFormat="false" ht="15" hidden="false" customHeight="false" outlineLevel="0" collapsed="false">
      <c r="A122" s="5" t="s">
        <v>141</v>
      </c>
      <c r="B122" s="5" t="s">
        <v>20</v>
      </c>
      <c r="C122" s="5" t="n">
        <v>1</v>
      </c>
      <c r="D122" s="6" t="n">
        <v>900000</v>
      </c>
      <c r="E122" s="7" t="n">
        <v>43412</v>
      </c>
      <c r="F122" s="7" t="n">
        <v>43463</v>
      </c>
      <c r="G122" s="5" t="s">
        <v>21</v>
      </c>
      <c r="H122" s="7" t="n">
        <v>43494</v>
      </c>
    </row>
    <row r="123" customFormat="false" ht="15" hidden="false" customHeight="false" outlineLevel="0" collapsed="false">
      <c r="A123" s="5" t="s">
        <v>142</v>
      </c>
      <c r="B123" s="5" t="s">
        <v>20</v>
      </c>
      <c r="C123" s="5" t="n">
        <v>1</v>
      </c>
      <c r="D123" s="6" t="n">
        <v>900000</v>
      </c>
      <c r="E123" s="7" t="n">
        <v>43371</v>
      </c>
      <c r="F123" s="7" t="n">
        <v>43402</v>
      </c>
      <c r="G123" s="5" t="s">
        <v>21</v>
      </c>
      <c r="H123" s="7" t="n">
        <v>43434</v>
      </c>
    </row>
    <row r="124" customFormat="false" ht="15" hidden="false" customHeight="false" outlineLevel="0" collapsed="false">
      <c r="A124" s="5" t="s">
        <v>143</v>
      </c>
      <c r="B124" s="5" t="s">
        <v>20</v>
      </c>
      <c r="C124" s="5" t="n">
        <v>1</v>
      </c>
      <c r="D124" s="6" t="n">
        <v>450000</v>
      </c>
      <c r="E124" s="7" t="n">
        <v>43378</v>
      </c>
      <c r="F124" s="7" t="n">
        <v>43412</v>
      </c>
      <c r="G124" s="5" t="s">
        <v>21</v>
      </c>
      <c r="H124" s="7" t="n">
        <v>43441</v>
      </c>
    </row>
    <row r="125" customFormat="false" ht="15" hidden="false" customHeight="false" outlineLevel="0" collapsed="false">
      <c r="A125" s="5" t="s">
        <v>144</v>
      </c>
      <c r="B125" s="5" t="s">
        <v>20</v>
      </c>
      <c r="C125" s="5" t="n">
        <v>1</v>
      </c>
      <c r="D125" s="6" t="n">
        <v>600000</v>
      </c>
      <c r="E125" s="7" t="n">
        <v>43360</v>
      </c>
      <c r="F125" s="7" t="n">
        <v>43384</v>
      </c>
      <c r="G125" s="5" t="s">
        <v>21</v>
      </c>
      <c r="H125" s="7" t="n">
        <v>43428</v>
      </c>
    </row>
    <row r="126" customFormat="false" ht="15" hidden="false" customHeight="false" outlineLevel="0" collapsed="false">
      <c r="A126" s="5" t="s">
        <v>145</v>
      </c>
      <c r="B126" s="5" t="s">
        <v>20</v>
      </c>
      <c r="C126" s="5" t="n">
        <v>1</v>
      </c>
      <c r="D126" s="6" t="n">
        <v>900000</v>
      </c>
      <c r="E126" s="7" t="n">
        <v>43195</v>
      </c>
      <c r="F126" s="7" t="n">
        <v>43209</v>
      </c>
      <c r="G126" s="5" t="s">
        <v>21</v>
      </c>
      <c r="H126" s="7" t="n">
        <v>43308</v>
      </c>
    </row>
    <row r="127" customFormat="false" ht="15" hidden="false" customHeight="false" outlineLevel="0" collapsed="false">
      <c r="A127" s="5" t="s">
        <v>146</v>
      </c>
      <c r="B127" s="5" t="s">
        <v>20</v>
      </c>
      <c r="C127" s="5" t="n">
        <v>1</v>
      </c>
      <c r="D127" s="6" t="n">
        <v>900000</v>
      </c>
      <c r="E127" s="7" t="n">
        <v>43399</v>
      </c>
      <c r="F127" s="7" t="n">
        <v>43452</v>
      </c>
      <c r="G127" s="5" t="s">
        <v>21</v>
      </c>
      <c r="H127" s="7" t="n">
        <v>43746</v>
      </c>
    </row>
    <row r="128" customFormat="false" ht="15" hidden="false" customHeight="false" outlineLevel="0" collapsed="false">
      <c r="A128" s="5" t="s">
        <v>147</v>
      </c>
      <c r="B128" s="5" t="s">
        <v>20</v>
      </c>
      <c r="C128" s="5" t="n">
        <v>1</v>
      </c>
      <c r="D128" s="6" t="n">
        <v>900000</v>
      </c>
      <c r="E128" s="7" t="n">
        <v>43195</v>
      </c>
      <c r="F128" s="7" t="n">
        <v>43202</v>
      </c>
      <c r="G128" s="5" t="s">
        <v>21</v>
      </c>
      <c r="H128" s="7" t="n">
        <v>43577</v>
      </c>
    </row>
    <row r="129" customFormat="false" ht="15" hidden="false" customHeight="false" outlineLevel="0" collapsed="false">
      <c r="A129" s="5" t="s">
        <v>148</v>
      </c>
      <c r="B129" s="5" t="s">
        <v>20</v>
      </c>
      <c r="C129" s="5" t="n">
        <v>1</v>
      </c>
      <c r="D129" s="6" t="n">
        <v>600000</v>
      </c>
      <c r="E129" s="7" t="n">
        <v>43417</v>
      </c>
      <c r="F129" s="7" t="n">
        <v>43420</v>
      </c>
      <c r="G129" s="5" t="s">
        <v>21</v>
      </c>
      <c r="H129" s="7" t="n">
        <v>43745</v>
      </c>
    </row>
    <row r="130" customFormat="false" ht="15" hidden="false" customHeight="false" outlineLevel="0" collapsed="false">
      <c r="A130" s="5" t="s">
        <v>149</v>
      </c>
      <c r="B130" s="5" t="s">
        <v>20</v>
      </c>
      <c r="C130" s="5" t="n">
        <v>1</v>
      </c>
      <c r="D130" s="6" t="n">
        <v>1200000</v>
      </c>
      <c r="E130" s="7" t="n">
        <v>43442</v>
      </c>
      <c r="F130" s="7" t="n">
        <v>43444</v>
      </c>
      <c r="G130" s="5" t="s">
        <v>21</v>
      </c>
      <c r="H130" s="7" t="n">
        <v>43552</v>
      </c>
    </row>
    <row r="131" customFormat="false" ht="15" hidden="false" customHeight="false" outlineLevel="0" collapsed="false">
      <c r="A131" s="5" t="s">
        <v>150</v>
      </c>
      <c r="B131" s="5" t="s">
        <v>20</v>
      </c>
      <c r="C131" s="5" t="n">
        <v>2</v>
      </c>
      <c r="D131" s="6" t="n">
        <v>4500000</v>
      </c>
      <c r="E131" s="7" t="n">
        <v>43362</v>
      </c>
      <c r="F131" s="7" t="n">
        <v>43377</v>
      </c>
      <c r="G131" s="5" t="s">
        <v>21</v>
      </c>
      <c r="H131" s="7" t="n">
        <v>43405</v>
      </c>
    </row>
    <row r="132" customFormat="false" ht="15" hidden="false" customHeight="false" outlineLevel="0" collapsed="false">
      <c r="A132" s="5" t="s">
        <v>151</v>
      </c>
      <c r="B132" s="5" t="s">
        <v>20</v>
      </c>
      <c r="C132" s="5" t="n">
        <v>1</v>
      </c>
      <c r="D132" s="6" t="n">
        <v>900000</v>
      </c>
      <c r="E132" s="7" t="n">
        <v>43340</v>
      </c>
      <c r="F132" s="7" t="n">
        <v>43801</v>
      </c>
      <c r="G132" s="5" t="s">
        <v>21</v>
      </c>
      <c r="H132" s="7" t="n">
        <v>45195</v>
      </c>
    </row>
    <row r="133" customFormat="false" ht="15" hidden="false" customHeight="false" outlineLevel="0" collapsed="false">
      <c r="A133" s="5" t="s">
        <v>152</v>
      </c>
      <c r="B133" s="5" t="s">
        <v>20</v>
      </c>
      <c r="C133" s="5" t="n">
        <v>1</v>
      </c>
      <c r="D133" s="6" t="n">
        <v>900000</v>
      </c>
      <c r="E133" s="7" t="n">
        <v>43263</v>
      </c>
      <c r="F133" s="7" t="n">
        <v>43263</v>
      </c>
      <c r="G133" s="5" t="s">
        <v>21</v>
      </c>
      <c r="H133" s="7" t="n">
        <v>43316</v>
      </c>
    </row>
    <row r="134" customFormat="false" ht="15" hidden="false" customHeight="false" outlineLevel="0" collapsed="false">
      <c r="A134" s="5" t="s">
        <v>153</v>
      </c>
      <c r="B134" s="5" t="s">
        <v>20</v>
      </c>
      <c r="C134" s="5" t="n">
        <v>1</v>
      </c>
      <c r="D134" s="6" t="n">
        <v>600000</v>
      </c>
      <c r="E134" s="7" t="n">
        <v>43125</v>
      </c>
      <c r="F134" s="7" t="n">
        <v>43141</v>
      </c>
      <c r="G134" s="5" t="s">
        <v>21</v>
      </c>
      <c r="H134" s="7" t="n">
        <v>43178</v>
      </c>
    </row>
    <row r="135" customFormat="false" ht="15" hidden="false" customHeight="false" outlineLevel="0" collapsed="false">
      <c r="A135" s="5" t="s">
        <v>154</v>
      </c>
      <c r="B135" s="5" t="s">
        <v>20</v>
      </c>
      <c r="C135" s="5" t="n">
        <v>1</v>
      </c>
      <c r="D135" s="6" t="n">
        <v>600000</v>
      </c>
      <c r="E135" s="7" t="n">
        <v>43329</v>
      </c>
      <c r="F135" s="7" t="n">
        <v>43376</v>
      </c>
      <c r="G135" s="5" t="s">
        <v>21</v>
      </c>
      <c r="H135" s="7" t="n">
        <v>43447</v>
      </c>
    </row>
    <row r="136" customFormat="false" ht="15" hidden="false" customHeight="false" outlineLevel="0" collapsed="false">
      <c r="A136" s="5" t="s">
        <v>155</v>
      </c>
      <c r="B136" s="5" t="s">
        <v>20</v>
      </c>
      <c r="C136" s="5" t="n">
        <v>1</v>
      </c>
      <c r="D136" s="6" t="n">
        <v>450000</v>
      </c>
      <c r="E136" s="7" t="n">
        <v>43362</v>
      </c>
      <c r="F136" s="7" t="n">
        <v>43384</v>
      </c>
      <c r="G136" s="5" t="s">
        <v>21</v>
      </c>
      <c r="H136" s="7" t="n">
        <v>43698</v>
      </c>
    </row>
    <row r="137" customFormat="false" ht="15" hidden="false" customHeight="false" outlineLevel="0" collapsed="false">
      <c r="A137" s="5" t="s">
        <v>156</v>
      </c>
      <c r="B137" s="5" t="s">
        <v>20</v>
      </c>
      <c r="C137" s="5" t="n">
        <v>1</v>
      </c>
      <c r="D137" s="6" t="n">
        <v>300000</v>
      </c>
      <c r="E137" s="7" t="n">
        <v>43265</v>
      </c>
      <c r="F137" s="7" t="n">
        <v>43270</v>
      </c>
      <c r="G137" s="5" t="s">
        <v>21</v>
      </c>
      <c r="H137" s="7" t="n">
        <v>43317</v>
      </c>
    </row>
    <row r="138" customFormat="false" ht="15" hidden="false" customHeight="false" outlineLevel="0" collapsed="false">
      <c r="A138" s="5" t="s">
        <v>157</v>
      </c>
      <c r="B138" s="5" t="s">
        <v>20</v>
      </c>
      <c r="C138" s="5" t="n">
        <v>1</v>
      </c>
      <c r="D138" s="6" t="n">
        <v>450000</v>
      </c>
      <c r="E138" s="7" t="n">
        <v>43317</v>
      </c>
      <c r="F138" s="7" t="n">
        <v>43341</v>
      </c>
      <c r="G138" s="5" t="s">
        <v>21</v>
      </c>
      <c r="H138" s="7" t="n">
        <v>43359</v>
      </c>
    </row>
    <row r="139" customFormat="false" ht="15" hidden="false" customHeight="false" outlineLevel="0" collapsed="false">
      <c r="A139" s="5" t="s">
        <v>158</v>
      </c>
      <c r="B139" s="5" t="s">
        <v>20</v>
      </c>
      <c r="C139" s="5" t="n">
        <v>1</v>
      </c>
      <c r="D139" s="6" t="n">
        <v>300000</v>
      </c>
      <c r="E139" s="7" t="n">
        <v>43322</v>
      </c>
      <c r="F139" s="7" t="n">
        <v>43329</v>
      </c>
      <c r="G139" s="5" t="s">
        <v>21</v>
      </c>
      <c r="H139" s="7" t="n">
        <v>43383</v>
      </c>
    </row>
    <row r="140" customFormat="false" ht="15" hidden="false" customHeight="false" outlineLevel="0" collapsed="false">
      <c r="A140" s="5" t="s">
        <v>159</v>
      </c>
      <c r="B140" s="5" t="s">
        <v>20</v>
      </c>
      <c r="C140" s="5" t="n">
        <v>1</v>
      </c>
      <c r="D140" s="6" t="n">
        <v>900000</v>
      </c>
      <c r="E140" s="7" t="n">
        <v>43159</v>
      </c>
      <c r="F140" s="7" t="n">
        <v>43167</v>
      </c>
      <c r="G140" s="5" t="s">
        <v>21</v>
      </c>
      <c r="H140" s="7" t="n">
        <v>43274</v>
      </c>
    </row>
    <row r="141" customFormat="false" ht="15" hidden="false" customHeight="false" outlineLevel="0" collapsed="false">
      <c r="A141" s="5" t="s">
        <v>160</v>
      </c>
      <c r="B141" s="5" t="s">
        <v>20</v>
      </c>
      <c r="C141" s="5" t="n">
        <v>1</v>
      </c>
      <c r="D141" s="6" t="n">
        <v>1200000</v>
      </c>
      <c r="E141" s="7" t="n">
        <v>43363</v>
      </c>
      <c r="F141" s="7" t="n">
        <v>43387</v>
      </c>
      <c r="G141" s="5" t="s">
        <v>21</v>
      </c>
      <c r="H141" s="7" t="n">
        <v>43584</v>
      </c>
    </row>
    <row r="142" customFormat="false" ht="15" hidden="false" customHeight="false" outlineLevel="0" collapsed="false">
      <c r="A142" s="5" t="s">
        <v>161</v>
      </c>
      <c r="B142" s="5" t="s">
        <v>20</v>
      </c>
      <c r="C142" s="5" t="n">
        <v>1</v>
      </c>
      <c r="D142" s="6" t="n">
        <v>450000</v>
      </c>
      <c r="E142" s="7" t="n">
        <v>43266</v>
      </c>
      <c r="F142" s="7" t="n">
        <v>43272</v>
      </c>
      <c r="G142" s="5" t="s">
        <v>21</v>
      </c>
      <c r="H142" s="7" t="n">
        <v>43769</v>
      </c>
    </row>
    <row r="143" customFormat="false" ht="15" hidden="false" customHeight="false" outlineLevel="0" collapsed="false">
      <c r="A143" s="5" t="s">
        <v>162</v>
      </c>
      <c r="B143" s="5" t="s">
        <v>20</v>
      </c>
      <c r="C143" s="5" t="n">
        <v>1</v>
      </c>
      <c r="D143" s="6" t="n">
        <v>1200000</v>
      </c>
      <c r="E143" s="7" t="n">
        <v>43281</v>
      </c>
      <c r="F143" s="7" t="n">
        <v>43291</v>
      </c>
      <c r="G143" s="5" t="s">
        <v>21</v>
      </c>
      <c r="H143" s="7" t="n">
        <v>44865</v>
      </c>
    </row>
    <row r="144" customFormat="false" ht="15" hidden="false" customHeight="false" outlineLevel="0" collapsed="false">
      <c r="A144" s="5" t="s">
        <v>163</v>
      </c>
      <c r="B144" s="5" t="s">
        <v>20</v>
      </c>
      <c r="C144" s="5" t="n">
        <v>1</v>
      </c>
      <c r="D144" s="6" t="n">
        <v>900000</v>
      </c>
      <c r="E144" s="7" t="n">
        <v>43393</v>
      </c>
      <c r="F144" s="7" t="n">
        <v>43445</v>
      </c>
      <c r="G144" s="5" t="s">
        <v>21</v>
      </c>
      <c r="H144" s="7" t="n">
        <v>43727</v>
      </c>
    </row>
    <row r="145" customFormat="false" ht="15" hidden="false" customHeight="false" outlineLevel="0" collapsed="false">
      <c r="A145" s="5" t="s">
        <v>164</v>
      </c>
      <c r="B145" s="5" t="s">
        <v>20</v>
      </c>
      <c r="C145" s="5" t="n">
        <v>1</v>
      </c>
      <c r="D145" s="6" t="n">
        <v>900000</v>
      </c>
      <c r="E145" s="7" t="n">
        <v>43353</v>
      </c>
      <c r="F145" s="7" t="n">
        <v>43398</v>
      </c>
      <c r="G145" s="5" t="s">
        <v>21</v>
      </c>
      <c r="H145" s="7" t="n">
        <v>43693</v>
      </c>
    </row>
    <row r="146" customFormat="false" ht="15" hidden="false" customHeight="false" outlineLevel="0" collapsed="false">
      <c r="A146" s="5" t="s">
        <v>165</v>
      </c>
      <c r="B146" s="5" t="s">
        <v>20</v>
      </c>
      <c r="C146" s="5" t="n">
        <v>1</v>
      </c>
      <c r="D146" s="6" t="n">
        <v>600000</v>
      </c>
      <c r="E146" s="7" t="n">
        <v>43407</v>
      </c>
      <c r="F146" s="7" t="n">
        <v>43434</v>
      </c>
      <c r="G146" s="5" t="s">
        <v>21</v>
      </c>
      <c r="H146" s="7" t="n">
        <v>43870</v>
      </c>
    </row>
    <row r="147" customFormat="false" ht="15" hidden="false" customHeight="false" outlineLevel="0" collapsed="false">
      <c r="A147" s="5" t="s">
        <v>166</v>
      </c>
      <c r="B147" s="5" t="s">
        <v>20</v>
      </c>
      <c r="C147" s="5" t="n">
        <v>1</v>
      </c>
      <c r="D147" s="6" t="n">
        <v>1200000</v>
      </c>
      <c r="E147" s="7" t="n">
        <v>43194</v>
      </c>
      <c r="F147" s="7" t="n">
        <v>43211</v>
      </c>
      <c r="G147" s="5" t="s">
        <v>21</v>
      </c>
      <c r="H147" s="7" t="n">
        <v>43237</v>
      </c>
    </row>
    <row r="148" customFormat="false" ht="15" hidden="false" customHeight="false" outlineLevel="0" collapsed="false">
      <c r="A148" s="5" t="s">
        <v>167</v>
      </c>
      <c r="B148" s="5" t="s">
        <v>20</v>
      </c>
      <c r="C148" s="5" t="n">
        <v>1</v>
      </c>
      <c r="D148" s="6" t="n">
        <v>600000</v>
      </c>
      <c r="E148" s="7" t="n">
        <v>43486</v>
      </c>
      <c r="F148" s="7" t="n">
        <v>43492</v>
      </c>
      <c r="G148" s="5" t="s">
        <v>21</v>
      </c>
      <c r="H148" s="7" t="n">
        <v>43539</v>
      </c>
    </row>
    <row r="149" customFormat="false" ht="15" hidden="false" customHeight="false" outlineLevel="0" collapsed="false">
      <c r="A149" s="5" t="s">
        <v>168</v>
      </c>
      <c r="B149" s="5" t="s">
        <v>20</v>
      </c>
      <c r="C149" s="5" t="n">
        <v>1</v>
      </c>
      <c r="D149" s="6" t="n">
        <v>1200000</v>
      </c>
      <c r="E149" s="7" t="n">
        <v>43684</v>
      </c>
      <c r="F149" s="7" t="n">
        <v>43704</v>
      </c>
      <c r="G149" s="5" t="s">
        <v>21</v>
      </c>
      <c r="H149" s="7" t="n">
        <v>43737</v>
      </c>
    </row>
    <row r="150" customFormat="false" ht="15" hidden="false" customHeight="false" outlineLevel="0" collapsed="false">
      <c r="A150" s="5" t="s">
        <v>169</v>
      </c>
      <c r="B150" s="5" t="s">
        <v>20</v>
      </c>
      <c r="C150" s="5" t="n">
        <v>1</v>
      </c>
      <c r="D150" s="6" t="n">
        <v>600000</v>
      </c>
      <c r="E150" s="7" t="n">
        <v>43557</v>
      </c>
      <c r="F150" s="7" t="n">
        <v>43568</v>
      </c>
      <c r="G150" s="5" t="s">
        <v>21</v>
      </c>
      <c r="H150" s="7" t="n">
        <v>43581</v>
      </c>
    </row>
    <row r="151" customFormat="false" ht="15" hidden="false" customHeight="false" outlineLevel="0" collapsed="false">
      <c r="A151" s="5" t="s">
        <v>170</v>
      </c>
      <c r="B151" s="5" t="s">
        <v>20</v>
      </c>
      <c r="C151" s="5" t="n">
        <v>1</v>
      </c>
      <c r="D151" s="6" t="n">
        <v>300000</v>
      </c>
      <c r="E151" s="7" t="n">
        <v>43813</v>
      </c>
      <c r="F151" s="7" t="n">
        <v>43826</v>
      </c>
      <c r="G151" s="5" t="s">
        <v>21</v>
      </c>
      <c r="H151" s="7" t="n">
        <v>43878</v>
      </c>
    </row>
    <row r="152" customFormat="false" ht="15" hidden="false" customHeight="false" outlineLevel="0" collapsed="false">
      <c r="A152" s="5" t="s">
        <v>171</v>
      </c>
      <c r="B152" s="5" t="s">
        <v>20</v>
      </c>
      <c r="C152" s="5" t="n">
        <v>1</v>
      </c>
      <c r="D152" s="6" t="n">
        <v>1200000</v>
      </c>
      <c r="E152" s="7" t="n">
        <v>43477</v>
      </c>
      <c r="F152" s="7" t="n">
        <v>43486</v>
      </c>
      <c r="G152" s="5" t="s">
        <v>21</v>
      </c>
      <c r="H152" s="7" t="n">
        <v>43938</v>
      </c>
    </row>
    <row r="153" customFormat="false" ht="15" hidden="false" customHeight="false" outlineLevel="0" collapsed="false">
      <c r="A153" s="5" t="s">
        <v>172</v>
      </c>
      <c r="B153" s="5" t="s">
        <v>20</v>
      </c>
      <c r="C153" s="5" t="n">
        <v>1</v>
      </c>
      <c r="D153" s="6" t="n">
        <v>300000</v>
      </c>
      <c r="E153" s="7" t="n">
        <v>43761</v>
      </c>
      <c r="F153" s="7" t="n">
        <v>43792</v>
      </c>
      <c r="G153" s="5" t="s">
        <v>21</v>
      </c>
      <c r="H153" s="7" t="n">
        <v>44559</v>
      </c>
    </row>
    <row r="154" customFormat="false" ht="15" hidden="false" customHeight="false" outlineLevel="0" collapsed="false">
      <c r="A154" s="5" t="s">
        <v>173</v>
      </c>
      <c r="B154" s="5" t="s">
        <v>20</v>
      </c>
      <c r="C154" s="5" t="n">
        <v>1</v>
      </c>
      <c r="D154" s="6" t="n">
        <v>900000</v>
      </c>
      <c r="E154" s="7" t="n">
        <v>43634</v>
      </c>
      <c r="F154" s="7" t="n">
        <v>43649</v>
      </c>
      <c r="G154" s="5" t="s">
        <v>21</v>
      </c>
      <c r="H154" s="7" t="n">
        <v>43952</v>
      </c>
    </row>
    <row r="155" customFormat="false" ht="15" hidden="false" customHeight="false" outlineLevel="0" collapsed="false">
      <c r="A155" s="5" t="s">
        <v>174</v>
      </c>
      <c r="B155" s="5" t="s">
        <v>20</v>
      </c>
      <c r="C155" s="5" t="n">
        <v>3</v>
      </c>
      <c r="D155" s="6" t="n">
        <v>12000000</v>
      </c>
      <c r="E155" s="7" t="n">
        <v>43614</v>
      </c>
      <c r="F155" s="7" t="n">
        <v>43615</v>
      </c>
      <c r="G155" s="5" t="s">
        <v>21</v>
      </c>
      <c r="H155" s="7" t="n">
        <v>43626</v>
      </c>
    </row>
    <row r="156" customFormat="false" ht="15" hidden="false" customHeight="false" outlineLevel="0" collapsed="false">
      <c r="A156" s="5" t="s">
        <v>175</v>
      </c>
      <c r="B156" s="5" t="s">
        <v>20</v>
      </c>
      <c r="C156" s="5" t="n">
        <v>1</v>
      </c>
      <c r="D156" s="6" t="n">
        <v>1200000</v>
      </c>
      <c r="E156" s="7" t="n">
        <v>43529</v>
      </c>
      <c r="F156" s="7" t="n">
        <v>43531</v>
      </c>
      <c r="G156" s="5" t="s">
        <v>21</v>
      </c>
      <c r="H156" s="7" t="n">
        <v>43995</v>
      </c>
    </row>
    <row r="157" customFormat="false" ht="15" hidden="false" customHeight="false" outlineLevel="0" collapsed="false">
      <c r="A157" s="5" t="s">
        <v>176</v>
      </c>
      <c r="B157" s="5" t="s">
        <v>20</v>
      </c>
      <c r="C157" s="5" t="n">
        <v>1</v>
      </c>
      <c r="D157" s="6" t="n">
        <v>450000</v>
      </c>
      <c r="E157" s="7" t="n">
        <v>43574</v>
      </c>
      <c r="F157" s="7" t="n">
        <v>43579</v>
      </c>
      <c r="G157" s="5" t="s">
        <v>21</v>
      </c>
      <c r="H157" s="7" t="n">
        <v>43605</v>
      </c>
    </row>
    <row r="158" customFormat="false" ht="15" hidden="false" customHeight="false" outlineLevel="0" collapsed="false">
      <c r="A158" s="5" t="s">
        <v>177</v>
      </c>
      <c r="B158" s="5" t="s">
        <v>20</v>
      </c>
      <c r="C158" s="5" t="n">
        <v>1</v>
      </c>
      <c r="D158" s="6" t="n">
        <v>300000</v>
      </c>
      <c r="E158" s="7" t="n">
        <v>43552</v>
      </c>
      <c r="F158" s="7" t="n">
        <v>43578</v>
      </c>
      <c r="G158" s="5" t="s">
        <v>21</v>
      </c>
      <c r="H158" s="7" t="n">
        <v>43591</v>
      </c>
    </row>
    <row r="159" customFormat="false" ht="15" hidden="false" customHeight="false" outlineLevel="0" collapsed="false">
      <c r="A159" s="5" t="s">
        <v>178</v>
      </c>
      <c r="B159" s="5" t="s">
        <v>20</v>
      </c>
      <c r="C159" s="5" t="n">
        <v>1</v>
      </c>
      <c r="D159" s="6" t="n">
        <v>900000</v>
      </c>
      <c r="E159" s="7" t="n">
        <v>43664</v>
      </c>
      <c r="F159" s="7" t="n">
        <v>43664</v>
      </c>
      <c r="G159" s="5" t="s">
        <v>21</v>
      </c>
      <c r="H159" s="7" t="n">
        <v>43684</v>
      </c>
    </row>
    <row r="160" customFormat="false" ht="15" hidden="false" customHeight="false" outlineLevel="0" collapsed="false">
      <c r="A160" s="5" t="s">
        <v>179</v>
      </c>
      <c r="B160" s="5" t="s">
        <v>20</v>
      </c>
      <c r="C160" s="5" t="n">
        <v>1</v>
      </c>
      <c r="D160" s="6" t="n">
        <v>450000</v>
      </c>
      <c r="E160" s="7" t="n">
        <v>43475</v>
      </c>
      <c r="F160" s="7" t="n">
        <v>43487</v>
      </c>
      <c r="G160" s="5" t="s">
        <v>21</v>
      </c>
      <c r="H160" s="7" t="n">
        <v>43501</v>
      </c>
    </row>
    <row r="161" customFormat="false" ht="15" hidden="false" customHeight="false" outlineLevel="0" collapsed="false">
      <c r="A161" s="5" t="s">
        <v>180</v>
      </c>
      <c r="B161" s="5" t="s">
        <v>20</v>
      </c>
      <c r="C161" s="5" t="n">
        <v>2</v>
      </c>
      <c r="D161" s="6" t="n">
        <v>4500000</v>
      </c>
      <c r="E161" s="7" t="n">
        <v>43822</v>
      </c>
      <c r="F161" s="7" t="n">
        <v>43823</v>
      </c>
      <c r="G161" s="5" t="s">
        <v>21</v>
      </c>
      <c r="H161" s="7" t="n">
        <v>43860</v>
      </c>
    </row>
    <row r="162" customFormat="false" ht="15" hidden="false" customHeight="false" outlineLevel="0" collapsed="false">
      <c r="A162" s="5" t="s">
        <v>181</v>
      </c>
      <c r="B162" s="5" t="s">
        <v>20</v>
      </c>
      <c r="C162" s="5" t="n">
        <v>1</v>
      </c>
      <c r="D162" s="6" t="n">
        <v>300000</v>
      </c>
      <c r="E162" s="7" t="n">
        <v>43534</v>
      </c>
      <c r="F162" s="7" t="n">
        <v>43536</v>
      </c>
      <c r="G162" s="5" t="s">
        <v>21</v>
      </c>
      <c r="H162" s="7" t="n">
        <v>43620</v>
      </c>
    </row>
    <row r="163" customFormat="false" ht="15" hidden="false" customHeight="false" outlineLevel="0" collapsed="false">
      <c r="A163" s="5" t="s">
        <v>182</v>
      </c>
      <c r="B163" s="5" t="s">
        <v>20</v>
      </c>
      <c r="C163" s="5" t="n">
        <v>1</v>
      </c>
      <c r="D163" s="6" t="n">
        <v>900000</v>
      </c>
      <c r="E163" s="7" t="n">
        <v>43727</v>
      </c>
      <c r="F163" s="7" t="n">
        <v>43748</v>
      </c>
      <c r="G163" s="5" t="s">
        <v>21</v>
      </c>
      <c r="H163" s="7" t="n">
        <v>43796</v>
      </c>
    </row>
    <row r="164" customFormat="false" ht="15" hidden="false" customHeight="false" outlineLevel="0" collapsed="false">
      <c r="A164" s="5" t="s">
        <v>183</v>
      </c>
      <c r="B164" s="5" t="s">
        <v>20</v>
      </c>
      <c r="C164" s="5" t="n">
        <v>2</v>
      </c>
      <c r="D164" s="6" t="n">
        <v>4500000</v>
      </c>
      <c r="E164" s="7" t="n">
        <v>43768</v>
      </c>
      <c r="F164" s="7" t="n">
        <v>43777</v>
      </c>
      <c r="G164" s="5" t="s">
        <v>21</v>
      </c>
      <c r="H164" s="7" t="n">
        <v>43840</v>
      </c>
    </row>
    <row r="165" customFormat="false" ht="15" hidden="false" customHeight="false" outlineLevel="0" collapsed="false">
      <c r="A165" s="5" t="s">
        <v>184</v>
      </c>
      <c r="B165" s="5" t="s">
        <v>20</v>
      </c>
      <c r="C165" s="5" t="n">
        <v>1</v>
      </c>
      <c r="D165" s="6" t="n">
        <v>1200000</v>
      </c>
      <c r="E165" s="7" t="n">
        <v>43640</v>
      </c>
      <c r="F165" s="7" t="n">
        <v>43688</v>
      </c>
      <c r="G165" s="5" t="s">
        <v>21</v>
      </c>
      <c r="H165" s="7" t="n">
        <v>44020</v>
      </c>
    </row>
    <row r="166" customFormat="false" ht="15" hidden="false" customHeight="false" outlineLevel="0" collapsed="false">
      <c r="A166" s="5" t="s">
        <v>185</v>
      </c>
      <c r="B166" s="5" t="s">
        <v>20</v>
      </c>
      <c r="C166" s="5" t="n">
        <v>2</v>
      </c>
      <c r="D166" s="6" t="n">
        <v>4500000</v>
      </c>
      <c r="E166" s="7" t="n">
        <v>43787</v>
      </c>
      <c r="F166" s="7" t="n">
        <v>43800</v>
      </c>
      <c r="G166" s="5" t="s">
        <v>21</v>
      </c>
      <c r="H166" s="7" t="n">
        <v>44225</v>
      </c>
    </row>
    <row r="167" customFormat="false" ht="15" hidden="false" customHeight="false" outlineLevel="0" collapsed="false">
      <c r="A167" s="5" t="s">
        <v>186</v>
      </c>
      <c r="B167" s="5" t="s">
        <v>20</v>
      </c>
      <c r="C167" s="5" t="n">
        <v>1</v>
      </c>
      <c r="D167" s="6" t="n">
        <v>900000</v>
      </c>
      <c r="E167" s="7" t="n">
        <v>43754</v>
      </c>
      <c r="F167" s="7" t="n">
        <v>43762</v>
      </c>
      <c r="G167" s="5" t="s">
        <v>21</v>
      </c>
      <c r="H167" s="7" t="n">
        <v>44173</v>
      </c>
    </row>
    <row r="168" customFormat="false" ht="15" hidden="false" customHeight="false" outlineLevel="0" collapsed="false">
      <c r="A168" s="5" t="s">
        <v>187</v>
      </c>
      <c r="B168" s="5" t="s">
        <v>20</v>
      </c>
      <c r="C168" s="5" t="n">
        <v>1</v>
      </c>
      <c r="D168" s="6" t="n">
        <v>450000</v>
      </c>
      <c r="E168" s="7" t="n">
        <v>43747</v>
      </c>
      <c r="F168" s="7" t="n">
        <v>43758</v>
      </c>
      <c r="G168" s="5" t="s">
        <v>21</v>
      </c>
      <c r="H168" s="7" t="n">
        <v>45383</v>
      </c>
    </row>
    <row r="169" customFormat="false" ht="15" hidden="false" customHeight="false" outlineLevel="0" collapsed="false">
      <c r="A169" s="5" t="s">
        <v>188</v>
      </c>
      <c r="B169" s="5" t="s">
        <v>20</v>
      </c>
      <c r="C169" s="5" t="n">
        <v>2</v>
      </c>
      <c r="D169" s="6" t="n">
        <v>4500000</v>
      </c>
      <c r="E169" s="7" t="n">
        <v>43597</v>
      </c>
      <c r="F169" s="7" t="n">
        <v>43622</v>
      </c>
      <c r="G169" s="5" t="s">
        <v>21</v>
      </c>
      <c r="H169" s="7" t="n">
        <v>43637</v>
      </c>
    </row>
    <row r="170" customFormat="false" ht="15" hidden="false" customHeight="false" outlineLevel="0" collapsed="false">
      <c r="A170" s="5" t="s">
        <v>189</v>
      </c>
      <c r="B170" s="5" t="s">
        <v>20</v>
      </c>
      <c r="C170" s="5" t="n">
        <v>2</v>
      </c>
      <c r="D170" s="6" t="n">
        <v>4500000</v>
      </c>
      <c r="E170" s="7" t="n">
        <v>43806</v>
      </c>
      <c r="F170" s="7" t="n">
        <v>43852</v>
      </c>
      <c r="G170" s="5" t="s">
        <v>21</v>
      </c>
      <c r="H170" s="7" t="n">
        <v>44216</v>
      </c>
    </row>
    <row r="171" customFormat="false" ht="15" hidden="false" customHeight="false" outlineLevel="0" collapsed="false">
      <c r="A171" s="5" t="s">
        <v>190</v>
      </c>
      <c r="B171" s="5" t="s">
        <v>20</v>
      </c>
      <c r="C171" s="5" t="n">
        <v>1</v>
      </c>
      <c r="D171" s="6" t="n">
        <v>1200000</v>
      </c>
      <c r="E171" s="7" t="n">
        <v>43740</v>
      </c>
      <c r="F171" s="7" t="n">
        <v>43845</v>
      </c>
      <c r="G171" s="5" t="s">
        <v>21</v>
      </c>
      <c r="H171" s="7" t="n">
        <v>43890</v>
      </c>
    </row>
    <row r="172" customFormat="false" ht="15" hidden="false" customHeight="false" outlineLevel="0" collapsed="false">
      <c r="A172" s="5" t="s">
        <v>191</v>
      </c>
      <c r="B172" s="5" t="s">
        <v>20</v>
      </c>
      <c r="C172" s="5" t="n">
        <v>1</v>
      </c>
      <c r="D172" s="6" t="n">
        <v>1200000</v>
      </c>
      <c r="E172" s="7" t="n">
        <v>43602</v>
      </c>
      <c r="F172" s="7" t="n">
        <v>43607</v>
      </c>
      <c r="G172" s="5" t="s">
        <v>21</v>
      </c>
      <c r="H172" s="7" t="n">
        <v>43660</v>
      </c>
    </row>
    <row r="173" customFormat="false" ht="15" hidden="false" customHeight="false" outlineLevel="0" collapsed="false">
      <c r="A173" s="5" t="s">
        <v>192</v>
      </c>
      <c r="B173" s="5" t="s">
        <v>20</v>
      </c>
      <c r="C173" s="5" t="n">
        <v>1</v>
      </c>
      <c r="D173" s="6" t="n">
        <v>600000</v>
      </c>
      <c r="E173" s="7" t="n">
        <v>43511</v>
      </c>
      <c r="F173" s="7" t="n">
        <v>43535</v>
      </c>
      <c r="G173" s="5" t="s">
        <v>21</v>
      </c>
      <c r="H173" s="7" t="n">
        <v>43574</v>
      </c>
    </row>
    <row r="174" customFormat="false" ht="15" hidden="false" customHeight="false" outlineLevel="0" collapsed="false">
      <c r="A174" s="5" t="s">
        <v>193</v>
      </c>
      <c r="B174" s="5" t="s">
        <v>20</v>
      </c>
      <c r="C174" s="5" t="n">
        <v>1</v>
      </c>
      <c r="D174" s="6" t="n">
        <v>600000</v>
      </c>
      <c r="E174" s="7" t="n">
        <v>43664</v>
      </c>
      <c r="F174" s="7" t="n">
        <v>43671</v>
      </c>
      <c r="G174" s="5" t="s">
        <v>21</v>
      </c>
      <c r="H174" s="7" t="n">
        <v>44025</v>
      </c>
    </row>
    <row r="175" customFormat="false" ht="15" hidden="false" customHeight="false" outlineLevel="0" collapsed="false">
      <c r="A175" s="5" t="s">
        <v>194</v>
      </c>
      <c r="B175" s="5" t="s">
        <v>20</v>
      </c>
      <c r="C175" s="5" t="n">
        <v>1</v>
      </c>
      <c r="D175" s="6" t="n">
        <v>900000</v>
      </c>
      <c r="E175" s="7" t="n">
        <v>43822</v>
      </c>
      <c r="F175" s="7" t="n">
        <v>43822</v>
      </c>
      <c r="G175" s="5" t="s">
        <v>21</v>
      </c>
      <c r="H175" s="7" t="n">
        <v>43965</v>
      </c>
    </row>
    <row r="176" customFormat="false" ht="15" hidden="false" customHeight="false" outlineLevel="0" collapsed="false">
      <c r="A176" s="5" t="s">
        <v>195</v>
      </c>
      <c r="B176" s="5" t="s">
        <v>20</v>
      </c>
      <c r="C176" s="5" t="n">
        <v>2</v>
      </c>
      <c r="D176" s="6" t="n">
        <v>4500000</v>
      </c>
      <c r="E176" s="7" t="n">
        <v>43523</v>
      </c>
      <c r="F176" s="7" t="n">
        <v>43533</v>
      </c>
      <c r="G176" s="5" t="s">
        <v>21</v>
      </c>
      <c r="H176" s="7" t="n">
        <v>43548</v>
      </c>
    </row>
    <row r="177" customFormat="false" ht="15" hidden="false" customHeight="false" outlineLevel="0" collapsed="false">
      <c r="A177" s="5" t="s">
        <v>196</v>
      </c>
      <c r="B177" s="5" t="s">
        <v>20</v>
      </c>
      <c r="C177" s="5" t="n">
        <v>2</v>
      </c>
      <c r="D177" s="6" t="n">
        <v>4500000</v>
      </c>
      <c r="E177" s="7" t="n">
        <v>43557</v>
      </c>
      <c r="F177" s="7" t="n">
        <v>43558</v>
      </c>
      <c r="G177" s="5" t="s">
        <v>21</v>
      </c>
      <c r="H177" s="7" t="n">
        <v>43628</v>
      </c>
    </row>
    <row r="178" customFormat="false" ht="15" hidden="false" customHeight="false" outlineLevel="0" collapsed="false">
      <c r="A178" s="5" t="s">
        <v>197</v>
      </c>
      <c r="B178" s="5" t="s">
        <v>20</v>
      </c>
      <c r="C178" s="5" t="n">
        <v>1</v>
      </c>
      <c r="D178" s="6" t="n">
        <v>450000</v>
      </c>
      <c r="E178" s="7" t="n">
        <v>43532</v>
      </c>
      <c r="F178" s="7" t="n">
        <v>43534</v>
      </c>
      <c r="G178" s="5" t="s">
        <v>21</v>
      </c>
      <c r="H178" s="7" t="n">
        <v>43560</v>
      </c>
    </row>
    <row r="179" customFormat="false" ht="15" hidden="false" customHeight="false" outlineLevel="0" collapsed="false">
      <c r="A179" s="5" t="s">
        <v>198</v>
      </c>
      <c r="B179" s="5" t="s">
        <v>20</v>
      </c>
      <c r="C179" s="5" t="n">
        <v>1</v>
      </c>
      <c r="D179" s="6" t="n">
        <v>450000</v>
      </c>
      <c r="E179" s="7" t="n">
        <v>43664</v>
      </c>
      <c r="F179" s="7" t="n">
        <v>43671</v>
      </c>
      <c r="G179" s="5" t="s">
        <v>21</v>
      </c>
      <c r="H179" s="7" t="n">
        <v>43725</v>
      </c>
    </row>
    <row r="180" customFormat="false" ht="15" hidden="false" customHeight="false" outlineLevel="0" collapsed="false">
      <c r="A180" s="5" t="s">
        <v>199</v>
      </c>
      <c r="B180" s="5" t="s">
        <v>20</v>
      </c>
      <c r="C180" s="5" t="n">
        <v>1</v>
      </c>
      <c r="D180" s="6" t="n">
        <v>450000</v>
      </c>
      <c r="E180" s="7" t="n">
        <v>43590</v>
      </c>
      <c r="F180" s="7" t="n">
        <v>43603</v>
      </c>
      <c r="G180" s="5" t="s">
        <v>21</v>
      </c>
      <c r="H180" s="7" t="n">
        <v>43658</v>
      </c>
    </row>
    <row r="181" customFormat="false" ht="15" hidden="false" customHeight="false" outlineLevel="0" collapsed="false">
      <c r="A181" s="5" t="s">
        <v>200</v>
      </c>
      <c r="B181" s="5" t="s">
        <v>20</v>
      </c>
      <c r="C181" s="5" t="n">
        <v>2</v>
      </c>
      <c r="D181" s="6" t="n">
        <v>4500000</v>
      </c>
      <c r="E181" s="7" t="n">
        <v>43467</v>
      </c>
      <c r="F181" s="7" t="n">
        <v>43482</v>
      </c>
      <c r="G181" s="5" t="s">
        <v>21</v>
      </c>
      <c r="H181" s="7" t="n">
        <v>43820</v>
      </c>
    </row>
    <row r="182" customFormat="false" ht="15" hidden="false" customHeight="false" outlineLevel="0" collapsed="false">
      <c r="A182" s="5" t="s">
        <v>201</v>
      </c>
      <c r="B182" s="5" t="s">
        <v>20</v>
      </c>
      <c r="C182" s="5" t="n">
        <v>1</v>
      </c>
      <c r="D182" s="6" t="n">
        <v>600000</v>
      </c>
      <c r="E182" s="7" t="n">
        <v>43617</v>
      </c>
      <c r="F182" s="7" t="n">
        <v>43679</v>
      </c>
      <c r="G182" s="5" t="s">
        <v>21</v>
      </c>
      <c r="H182" s="7" t="n">
        <v>43788</v>
      </c>
    </row>
    <row r="183" customFormat="false" ht="15" hidden="false" customHeight="false" outlineLevel="0" collapsed="false">
      <c r="A183" s="5" t="s">
        <v>202</v>
      </c>
      <c r="B183" s="5" t="s">
        <v>20</v>
      </c>
      <c r="C183" s="5" t="n">
        <v>1</v>
      </c>
      <c r="D183" s="6" t="n">
        <v>450000</v>
      </c>
      <c r="E183" s="7" t="n">
        <v>43552</v>
      </c>
      <c r="F183" s="7" t="n">
        <v>43569</v>
      </c>
      <c r="G183" s="5" t="s">
        <v>21</v>
      </c>
      <c r="H183" s="7" t="n">
        <v>43659</v>
      </c>
    </row>
    <row r="184" customFormat="false" ht="15" hidden="false" customHeight="false" outlineLevel="0" collapsed="false">
      <c r="A184" s="5" t="s">
        <v>203</v>
      </c>
      <c r="B184" s="5" t="s">
        <v>20</v>
      </c>
      <c r="C184" s="5" t="n">
        <v>1</v>
      </c>
      <c r="D184" s="6" t="n">
        <v>300000</v>
      </c>
      <c r="E184" s="7" t="n">
        <v>43715</v>
      </c>
      <c r="F184" s="7" t="n">
        <v>43745</v>
      </c>
      <c r="G184" s="5" t="s">
        <v>21</v>
      </c>
      <c r="H184" s="7" t="n">
        <v>44180</v>
      </c>
    </row>
    <row r="185" customFormat="false" ht="15" hidden="false" customHeight="false" outlineLevel="0" collapsed="false">
      <c r="A185" s="5" t="s">
        <v>204</v>
      </c>
      <c r="B185" s="5" t="s">
        <v>20</v>
      </c>
      <c r="C185" s="5" t="n">
        <v>1</v>
      </c>
      <c r="D185" s="6" t="n">
        <v>450000</v>
      </c>
      <c r="E185" s="7" t="n">
        <v>43498</v>
      </c>
      <c r="F185" s="7" t="n">
        <v>43571</v>
      </c>
      <c r="G185" s="5" t="s">
        <v>21</v>
      </c>
      <c r="H185" s="7" t="n">
        <v>44056</v>
      </c>
    </row>
    <row r="186" customFormat="false" ht="15" hidden="false" customHeight="false" outlineLevel="0" collapsed="false">
      <c r="A186" s="5" t="s">
        <v>205</v>
      </c>
      <c r="B186" s="5" t="s">
        <v>20</v>
      </c>
      <c r="C186" s="5" t="n">
        <v>2</v>
      </c>
      <c r="D186" s="6" t="n">
        <v>4500000</v>
      </c>
      <c r="E186" s="7" t="n">
        <v>43586</v>
      </c>
      <c r="F186" s="7" t="n">
        <v>43664</v>
      </c>
      <c r="G186" s="5" t="s">
        <v>21</v>
      </c>
      <c r="H186" s="7" t="n">
        <v>43922</v>
      </c>
    </row>
    <row r="187" customFormat="false" ht="15" hidden="false" customHeight="false" outlineLevel="0" collapsed="false">
      <c r="A187" s="5" t="s">
        <v>206</v>
      </c>
      <c r="B187" s="5" t="s">
        <v>20</v>
      </c>
      <c r="C187" s="5" t="n">
        <v>1</v>
      </c>
      <c r="D187" s="6" t="n">
        <v>900000</v>
      </c>
      <c r="E187" s="7" t="n">
        <v>43604</v>
      </c>
      <c r="F187" s="7" t="n">
        <v>43837</v>
      </c>
      <c r="G187" s="5" t="s">
        <v>21</v>
      </c>
      <c r="H187" s="7" t="n">
        <v>44098</v>
      </c>
    </row>
    <row r="188" customFormat="false" ht="15" hidden="false" customHeight="false" outlineLevel="0" collapsed="false">
      <c r="A188" s="5" t="s">
        <v>207</v>
      </c>
      <c r="B188" s="5" t="s">
        <v>20</v>
      </c>
      <c r="C188" s="5" t="n">
        <v>1</v>
      </c>
      <c r="D188" s="6" t="n">
        <v>450000</v>
      </c>
      <c r="E188" s="7" t="n">
        <v>43750</v>
      </c>
      <c r="F188" s="7" t="n">
        <v>43846</v>
      </c>
      <c r="G188" s="5" t="s">
        <v>21</v>
      </c>
      <c r="H188" s="7" t="n">
        <v>43862</v>
      </c>
    </row>
    <row r="189" customFormat="false" ht="15" hidden="false" customHeight="false" outlineLevel="0" collapsed="false">
      <c r="A189" s="5" t="s">
        <v>208</v>
      </c>
      <c r="B189" s="5" t="s">
        <v>20</v>
      </c>
      <c r="C189" s="5" t="n">
        <v>1</v>
      </c>
      <c r="D189" s="6" t="n">
        <v>600000</v>
      </c>
      <c r="E189" s="7" t="n">
        <v>43666</v>
      </c>
      <c r="F189" s="7" t="n">
        <v>43830</v>
      </c>
      <c r="G189" s="5" t="s">
        <v>21</v>
      </c>
      <c r="H189" s="7" t="n">
        <v>43869</v>
      </c>
    </row>
    <row r="190" customFormat="false" ht="15" hidden="false" customHeight="false" outlineLevel="0" collapsed="false">
      <c r="A190" s="5" t="s">
        <v>209</v>
      </c>
      <c r="B190" s="5" t="s">
        <v>20</v>
      </c>
      <c r="C190" s="5" t="n">
        <v>1</v>
      </c>
      <c r="D190" s="6" t="n">
        <v>1200000</v>
      </c>
      <c r="E190" s="7" t="n">
        <v>43619</v>
      </c>
      <c r="F190" s="7" t="n">
        <v>43640</v>
      </c>
      <c r="G190" s="5" t="s">
        <v>21</v>
      </c>
      <c r="H190" s="7" t="n">
        <v>43716</v>
      </c>
    </row>
    <row r="191" customFormat="false" ht="15" hidden="false" customHeight="false" outlineLevel="0" collapsed="false">
      <c r="A191" s="5" t="s">
        <v>210</v>
      </c>
      <c r="B191" s="5" t="s">
        <v>20</v>
      </c>
      <c r="C191" s="5" t="n">
        <v>1</v>
      </c>
      <c r="D191" s="6" t="n">
        <v>1200000</v>
      </c>
      <c r="E191" s="7" t="n">
        <v>43600</v>
      </c>
      <c r="F191" s="7" t="n">
        <v>43637</v>
      </c>
      <c r="G191" s="5" t="s">
        <v>21</v>
      </c>
      <c r="H191" s="7" t="n">
        <v>43990</v>
      </c>
    </row>
    <row r="192" customFormat="false" ht="15" hidden="false" customHeight="false" outlineLevel="0" collapsed="false">
      <c r="A192" s="5" t="s">
        <v>211</v>
      </c>
      <c r="B192" s="5" t="s">
        <v>20</v>
      </c>
      <c r="C192" s="5" t="n">
        <v>1</v>
      </c>
      <c r="D192" s="6" t="n">
        <v>900000</v>
      </c>
      <c r="E192" s="7" t="n">
        <v>43796</v>
      </c>
      <c r="F192" s="7" t="n">
        <v>43820</v>
      </c>
      <c r="G192" s="5" t="s">
        <v>21</v>
      </c>
      <c r="H192" s="7" t="n">
        <v>44500</v>
      </c>
    </row>
    <row r="193" customFormat="false" ht="15" hidden="false" customHeight="false" outlineLevel="0" collapsed="false">
      <c r="A193" s="5" t="s">
        <v>212</v>
      </c>
      <c r="B193" s="5" t="s">
        <v>20</v>
      </c>
      <c r="C193" s="5" t="n">
        <v>1</v>
      </c>
      <c r="D193" s="6" t="n">
        <v>600000</v>
      </c>
      <c r="E193" s="7" t="n">
        <v>43720</v>
      </c>
      <c r="F193" s="7" t="n">
        <v>43822</v>
      </c>
      <c r="G193" s="5" t="s">
        <v>21</v>
      </c>
      <c r="H193" s="7" t="n">
        <v>44390</v>
      </c>
    </row>
    <row r="194" customFormat="false" ht="15" hidden="false" customHeight="false" outlineLevel="0" collapsed="false">
      <c r="A194" s="5" t="s">
        <v>213</v>
      </c>
      <c r="B194" s="5" t="s">
        <v>20</v>
      </c>
      <c r="C194" s="5" t="n">
        <v>2</v>
      </c>
      <c r="D194" s="6" t="n">
        <v>4500000</v>
      </c>
      <c r="E194" s="7" t="n">
        <v>43716</v>
      </c>
      <c r="F194" s="7" t="n">
        <v>43747</v>
      </c>
      <c r="G194" s="5" t="s">
        <v>21</v>
      </c>
      <c r="H194" s="7" t="n">
        <v>43783</v>
      </c>
    </row>
    <row r="195" customFormat="false" ht="15" hidden="false" customHeight="false" outlineLevel="0" collapsed="false">
      <c r="A195" s="5" t="s">
        <v>214</v>
      </c>
      <c r="B195" s="5" t="s">
        <v>20</v>
      </c>
      <c r="C195" s="5" t="n">
        <v>1</v>
      </c>
      <c r="D195" s="6" t="n">
        <v>300000</v>
      </c>
      <c r="E195" s="7" t="n">
        <v>43538</v>
      </c>
      <c r="F195" s="7" t="n">
        <v>43625</v>
      </c>
      <c r="G195" s="5" t="s">
        <v>21</v>
      </c>
      <c r="H195" s="7" t="n">
        <v>43647</v>
      </c>
    </row>
    <row r="196" customFormat="false" ht="15" hidden="false" customHeight="false" outlineLevel="0" collapsed="false">
      <c r="A196" s="5" t="s">
        <v>215</v>
      </c>
      <c r="B196" s="5" t="s">
        <v>20</v>
      </c>
      <c r="C196" s="5" t="n">
        <v>1</v>
      </c>
      <c r="D196" s="6" t="n">
        <v>600000</v>
      </c>
      <c r="E196" s="7" t="n">
        <v>43542</v>
      </c>
      <c r="F196" s="7" t="n">
        <v>43578</v>
      </c>
      <c r="G196" s="5" t="s">
        <v>21</v>
      </c>
      <c r="H196" s="7" t="n">
        <v>43816</v>
      </c>
    </row>
    <row r="197" customFormat="false" ht="15" hidden="false" customHeight="false" outlineLevel="0" collapsed="false">
      <c r="A197" s="5" t="s">
        <v>216</v>
      </c>
      <c r="B197" s="5" t="s">
        <v>20</v>
      </c>
      <c r="C197" s="5" t="n">
        <v>1</v>
      </c>
      <c r="D197" s="6" t="n">
        <v>900000</v>
      </c>
      <c r="E197" s="7" t="n">
        <v>44048</v>
      </c>
      <c r="F197" s="7" t="n">
        <v>44065</v>
      </c>
      <c r="G197" s="5" t="s">
        <v>21</v>
      </c>
      <c r="H197" s="7" t="n">
        <v>44115</v>
      </c>
    </row>
    <row r="198" customFormat="false" ht="15" hidden="false" customHeight="false" outlineLevel="0" collapsed="false">
      <c r="A198" s="5" t="s">
        <v>217</v>
      </c>
      <c r="B198" s="5" t="s">
        <v>20</v>
      </c>
      <c r="C198" s="5" t="n">
        <v>1</v>
      </c>
      <c r="D198" s="6" t="n">
        <v>300000</v>
      </c>
      <c r="E198" s="7" t="n">
        <v>44057</v>
      </c>
      <c r="F198" s="7" t="n">
        <v>44091</v>
      </c>
      <c r="G198" s="5" t="s">
        <v>21</v>
      </c>
      <c r="H198" s="7" t="n">
        <v>44657</v>
      </c>
    </row>
    <row r="199" customFormat="false" ht="15" hidden="false" customHeight="false" outlineLevel="0" collapsed="false">
      <c r="A199" s="5" t="s">
        <v>218</v>
      </c>
      <c r="B199" s="5" t="s">
        <v>20</v>
      </c>
      <c r="C199" s="5" t="n">
        <v>1</v>
      </c>
      <c r="D199" s="6" t="n">
        <v>900000</v>
      </c>
      <c r="E199" s="7" t="n">
        <v>44182</v>
      </c>
      <c r="F199" s="7" t="n">
        <v>44193</v>
      </c>
      <c r="G199" s="5" t="s">
        <v>21</v>
      </c>
      <c r="H199" s="7" t="n">
        <v>44242</v>
      </c>
    </row>
    <row r="200" customFormat="false" ht="15" hidden="false" customHeight="false" outlineLevel="0" collapsed="false">
      <c r="A200" s="5" t="s">
        <v>219</v>
      </c>
      <c r="B200" s="5" t="s">
        <v>20</v>
      </c>
      <c r="C200" s="5" t="n">
        <v>1</v>
      </c>
      <c r="D200" s="6" t="n">
        <v>300000</v>
      </c>
      <c r="E200" s="7" t="n">
        <v>44092</v>
      </c>
      <c r="F200" s="7" t="n">
        <v>44098</v>
      </c>
      <c r="G200" s="5" t="s">
        <v>21</v>
      </c>
      <c r="H200" s="7" t="n">
        <v>44822</v>
      </c>
    </row>
    <row r="201" customFormat="false" ht="15" hidden="false" customHeight="false" outlineLevel="0" collapsed="false">
      <c r="A201" s="5" t="s">
        <v>220</v>
      </c>
      <c r="B201" s="5" t="s">
        <v>20</v>
      </c>
      <c r="C201" s="5" t="n">
        <v>1</v>
      </c>
      <c r="D201" s="6" t="n">
        <v>900000</v>
      </c>
      <c r="E201" s="7" t="n">
        <v>43919</v>
      </c>
      <c r="F201" s="7" t="n">
        <v>44022</v>
      </c>
      <c r="G201" s="5" t="s">
        <v>21</v>
      </c>
      <c r="H201" s="7" t="n">
        <v>45581</v>
      </c>
    </row>
    <row r="202" customFormat="false" ht="15" hidden="false" customHeight="false" outlineLevel="0" collapsed="false">
      <c r="A202" s="5" t="s">
        <v>221</v>
      </c>
      <c r="B202" s="5" t="s">
        <v>20</v>
      </c>
      <c r="C202" s="5" t="n">
        <v>1</v>
      </c>
      <c r="D202" s="6" t="n">
        <v>450000</v>
      </c>
      <c r="E202" s="7" t="n">
        <v>43958</v>
      </c>
      <c r="F202" s="7" t="n">
        <v>43972</v>
      </c>
      <c r="G202" s="5" t="s">
        <v>21</v>
      </c>
      <c r="H202" s="7" t="n">
        <v>44404</v>
      </c>
    </row>
    <row r="203" customFormat="false" ht="15" hidden="false" customHeight="false" outlineLevel="0" collapsed="false">
      <c r="A203" s="5" t="s">
        <v>222</v>
      </c>
      <c r="B203" s="5" t="s">
        <v>20</v>
      </c>
      <c r="C203" s="5" t="n">
        <v>1</v>
      </c>
      <c r="D203" s="6" t="n">
        <v>1200000</v>
      </c>
      <c r="E203" s="7" t="n">
        <v>43927</v>
      </c>
      <c r="F203" s="7" t="n">
        <v>43965</v>
      </c>
      <c r="G203" s="5" t="s">
        <v>21</v>
      </c>
      <c r="H203" s="7" t="n">
        <v>44025</v>
      </c>
    </row>
    <row r="204" customFormat="false" ht="15" hidden="false" customHeight="false" outlineLevel="0" collapsed="false">
      <c r="A204" s="5" t="s">
        <v>223</v>
      </c>
      <c r="B204" s="5" t="s">
        <v>20</v>
      </c>
      <c r="C204" s="5" t="n">
        <v>1</v>
      </c>
      <c r="D204" s="6" t="n">
        <v>1200000</v>
      </c>
      <c r="E204" s="7" t="n">
        <v>44163</v>
      </c>
      <c r="F204" s="7" t="n">
        <v>44164</v>
      </c>
      <c r="G204" s="5" t="s">
        <v>21</v>
      </c>
      <c r="H204" s="7" t="n">
        <v>44180</v>
      </c>
    </row>
    <row r="205" customFormat="false" ht="15" hidden="false" customHeight="false" outlineLevel="0" collapsed="false">
      <c r="A205" s="5" t="s">
        <v>224</v>
      </c>
      <c r="B205" s="5" t="s">
        <v>20</v>
      </c>
      <c r="C205" s="5" t="n">
        <v>1</v>
      </c>
      <c r="D205" s="6" t="n">
        <v>450000</v>
      </c>
      <c r="E205" s="7" t="n">
        <v>44088</v>
      </c>
      <c r="F205" s="7" t="n">
        <v>44121</v>
      </c>
      <c r="G205" s="5" t="s">
        <v>21</v>
      </c>
      <c r="H205" s="7" t="n">
        <v>44176</v>
      </c>
    </row>
    <row r="206" customFormat="false" ht="15" hidden="false" customHeight="false" outlineLevel="0" collapsed="false">
      <c r="A206" s="5" t="s">
        <v>225</v>
      </c>
      <c r="B206" s="5" t="s">
        <v>20</v>
      </c>
      <c r="C206" s="5" t="n">
        <v>1</v>
      </c>
      <c r="D206" s="6" t="n">
        <v>1200000</v>
      </c>
      <c r="E206" s="7" t="n">
        <v>44104</v>
      </c>
      <c r="F206" s="7" t="n">
        <v>44105</v>
      </c>
      <c r="G206" s="5" t="s">
        <v>21</v>
      </c>
      <c r="H206" s="7" t="n">
        <v>45903</v>
      </c>
    </row>
    <row r="207" customFormat="false" ht="15" hidden="false" customHeight="false" outlineLevel="0" collapsed="false">
      <c r="A207" s="5" t="s">
        <v>226</v>
      </c>
      <c r="B207" s="5" t="s">
        <v>20</v>
      </c>
      <c r="C207" s="5" t="n">
        <v>1</v>
      </c>
      <c r="D207" s="6" t="n">
        <v>900000</v>
      </c>
      <c r="E207" s="7" t="n">
        <v>44155</v>
      </c>
      <c r="F207" s="7" t="n">
        <v>44163</v>
      </c>
      <c r="G207" s="5" t="s">
        <v>21</v>
      </c>
      <c r="H207" s="7" t="n">
        <v>44813</v>
      </c>
    </row>
    <row r="208" customFormat="false" ht="15" hidden="false" customHeight="false" outlineLevel="0" collapsed="false">
      <c r="A208" s="5" t="s">
        <v>227</v>
      </c>
      <c r="B208" s="5" t="s">
        <v>20</v>
      </c>
      <c r="C208" s="5" t="n">
        <v>1</v>
      </c>
      <c r="D208" s="6" t="n">
        <v>600000</v>
      </c>
      <c r="E208" s="7" t="n">
        <v>43934</v>
      </c>
      <c r="F208" s="7" t="n">
        <v>43963</v>
      </c>
      <c r="G208" s="5" t="s">
        <v>21</v>
      </c>
      <c r="H208" s="7" t="n">
        <v>43988</v>
      </c>
    </row>
    <row r="209" customFormat="false" ht="15" hidden="false" customHeight="false" outlineLevel="0" collapsed="false">
      <c r="A209" s="5" t="s">
        <v>228</v>
      </c>
      <c r="B209" s="5" t="s">
        <v>20</v>
      </c>
      <c r="C209" s="5" t="n">
        <v>2</v>
      </c>
      <c r="D209" s="6" t="n">
        <v>4500000</v>
      </c>
      <c r="E209" s="7" t="n">
        <v>43929</v>
      </c>
      <c r="F209" s="7" t="n">
        <v>43929</v>
      </c>
      <c r="G209" s="5" t="s">
        <v>21</v>
      </c>
      <c r="H209" s="7" t="n">
        <v>44580</v>
      </c>
    </row>
    <row r="210" customFormat="false" ht="15" hidden="false" customHeight="false" outlineLevel="0" collapsed="false">
      <c r="A210" s="5" t="s">
        <v>229</v>
      </c>
      <c r="B210" s="5" t="s">
        <v>20</v>
      </c>
      <c r="C210" s="5" t="n">
        <v>1</v>
      </c>
      <c r="D210" s="6" t="n">
        <v>900000</v>
      </c>
      <c r="E210" s="7" t="n">
        <v>43962</v>
      </c>
      <c r="F210" s="7" t="n">
        <v>43969</v>
      </c>
      <c r="G210" s="5" t="s">
        <v>21</v>
      </c>
      <c r="H210" s="7" t="n">
        <v>44332</v>
      </c>
    </row>
    <row r="211" customFormat="false" ht="15" hidden="false" customHeight="false" outlineLevel="0" collapsed="false">
      <c r="A211" s="5" t="s">
        <v>230</v>
      </c>
      <c r="B211" s="5" t="s">
        <v>20</v>
      </c>
      <c r="C211" s="5" t="n">
        <v>2</v>
      </c>
      <c r="D211" s="6" t="n">
        <v>4500000</v>
      </c>
      <c r="E211" s="7" t="n">
        <v>44179</v>
      </c>
      <c r="F211" s="7" t="n">
        <v>44198</v>
      </c>
      <c r="G211" s="5" t="s">
        <v>21</v>
      </c>
      <c r="H211" s="7" t="n">
        <v>44264</v>
      </c>
    </row>
    <row r="212" customFormat="false" ht="15" hidden="false" customHeight="false" outlineLevel="0" collapsed="false">
      <c r="A212" s="5" t="s">
        <v>231</v>
      </c>
      <c r="B212" s="5" t="s">
        <v>20</v>
      </c>
      <c r="C212" s="5" t="n">
        <v>1</v>
      </c>
      <c r="D212" s="6" t="n">
        <v>600000</v>
      </c>
      <c r="E212" s="7" t="n">
        <v>44036</v>
      </c>
      <c r="F212" s="7" t="n">
        <v>44044</v>
      </c>
      <c r="G212" s="5" t="s">
        <v>21</v>
      </c>
      <c r="H212" s="7" t="n">
        <v>44388</v>
      </c>
    </row>
    <row r="213" customFormat="false" ht="15" hidden="false" customHeight="false" outlineLevel="0" collapsed="false">
      <c r="A213" s="5" t="s">
        <v>232</v>
      </c>
      <c r="B213" s="5" t="s">
        <v>20</v>
      </c>
      <c r="C213" s="5" t="n">
        <v>1</v>
      </c>
      <c r="D213" s="6" t="n">
        <v>1200000</v>
      </c>
      <c r="E213" s="7" t="n">
        <v>44139</v>
      </c>
      <c r="F213" s="7" t="n">
        <v>44141</v>
      </c>
      <c r="G213" s="5" t="s">
        <v>21</v>
      </c>
      <c r="H213" s="7" t="n">
        <v>44415</v>
      </c>
    </row>
    <row r="214" customFormat="false" ht="15" hidden="false" customHeight="false" outlineLevel="0" collapsed="false">
      <c r="A214" s="5" t="s">
        <v>233</v>
      </c>
      <c r="B214" s="5" t="s">
        <v>20</v>
      </c>
      <c r="C214" s="5" t="n">
        <v>1</v>
      </c>
      <c r="D214" s="6" t="n">
        <v>300000</v>
      </c>
      <c r="E214" s="7" t="n">
        <v>44123</v>
      </c>
      <c r="F214" s="7" t="n">
        <v>44182</v>
      </c>
      <c r="G214" s="5" t="s">
        <v>21</v>
      </c>
      <c r="H214" s="7" t="n">
        <v>44296</v>
      </c>
    </row>
    <row r="215" customFormat="false" ht="15" hidden="false" customHeight="false" outlineLevel="0" collapsed="false">
      <c r="A215" s="5" t="s">
        <v>234</v>
      </c>
      <c r="B215" s="5" t="s">
        <v>20</v>
      </c>
      <c r="C215" s="5" t="n">
        <v>4</v>
      </c>
      <c r="D215" s="6" t="n">
        <v>40000000</v>
      </c>
      <c r="E215" s="7" t="n">
        <v>44178</v>
      </c>
      <c r="F215" s="7" t="n">
        <v>44291</v>
      </c>
      <c r="G215" s="5" t="s">
        <v>21</v>
      </c>
      <c r="H215" s="7" t="n">
        <v>44690</v>
      </c>
    </row>
    <row r="216" customFormat="false" ht="15" hidden="false" customHeight="false" outlineLevel="0" collapsed="false">
      <c r="A216" s="5" t="s">
        <v>235</v>
      </c>
      <c r="B216" s="5" t="s">
        <v>20</v>
      </c>
      <c r="C216" s="5" t="n">
        <v>1</v>
      </c>
      <c r="D216" s="6" t="n">
        <v>300000</v>
      </c>
      <c r="E216" s="7" t="n">
        <v>44147</v>
      </c>
      <c r="F216" s="7" t="n">
        <v>44158</v>
      </c>
      <c r="G216" s="5" t="s">
        <v>21</v>
      </c>
      <c r="H216" s="7" t="n">
        <v>44594</v>
      </c>
    </row>
    <row r="217" customFormat="false" ht="15" hidden="false" customHeight="false" outlineLevel="0" collapsed="false">
      <c r="A217" s="5" t="s">
        <v>236</v>
      </c>
      <c r="B217" s="5" t="s">
        <v>20</v>
      </c>
      <c r="C217" s="5" t="n">
        <v>1</v>
      </c>
      <c r="D217" s="6" t="n">
        <v>300000</v>
      </c>
      <c r="E217" s="7" t="n">
        <v>44133</v>
      </c>
      <c r="F217" s="7" t="n">
        <v>44166</v>
      </c>
      <c r="G217" s="5" t="s">
        <v>21</v>
      </c>
      <c r="H217" s="7" t="n">
        <v>44175</v>
      </c>
    </row>
    <row r="218" customFormat="false" ht="15" hidden="false" customHeight="false" outlineLevel="0" collapsed="false">
      <c r="A218" s="5" t="s">
        <v>237</v>
      </c>
      <c r="B218" s="5" t="s">
        <v>20</v>
      </c>
      <c r="C218" s="5" t="n">
        <v>4</v>
      </c>
      <c r="D218" s="6" t="n">
        <v>40000000</v>
      </c>
      <c r="E218" s="7" t="n">
        <v>44055</v>
      </c>
      <c r="F218" s="7" t="n">
        <v>44086</v>
      </c>
      <c r="G218" s="5" t="s">
        <v>21</v>
      </c>
      <c r="H218" s="7" t="n">
        <v>44156</v>
      </c>
    </row>
    <row r="219" customFormat="false" ht="15" hidden="false" customHeight="false" outlineLevel="0" collapsed="false">
      <c r="A219" s="5" t="s">
        <v>238</v>
      </c>
      <c r="B219" s="5" t="s">
        <v>20</v>
      </c>
      <c r="C219" s="5" t="n">
        <v>1</v>
      </c>
      <c r="D219" s="6" t="n">
        <v>450000</v>
      </c>
      <c r="E219" s="7" t="n">
        <v>44170</v>
      </c>
      <c r="F219" s="7" t="n">
        <v>44170</v>
      </c>
      <c r="G219" s="5" t="s">
        <v>21</v>
      </c>
      <c r="H219" s="7" t="n">
        <v>44207</v>
      </c>
    </row>
    <row r="220" customFormat="false" ht="15" hidden="false" customHeight="false" outlineLevel="0" collapsed="false">
      <c r="A220" s="5" t="s">
        <v>239</v>
      </c>
      <c r="B220" s="5" t="s">
        <v>20</v>
      </c>
      <c r="C220" s="5" t="n">
        <v>1</v>
      </c>
      <c r="D220" s="6" t="n">
        <v>450000</v>
      </c>
      <c r="E220" s="7" t="n">
        <v>44193</v>
      </c>
      <c r="F220" s="7" t="n">
        <v>44228</v>
      </c>
      <c r="G220" s="5" t="s">
        <v>21</v>
      </c>
      <c r="H220" s="7" t="n">
        <v>44612</v>
      </c>
    </row>
    <row r="221" customFormat="false" ht="15" hidden="false" customHeight="false" outlineLevel="0" collapsed="false">
      <c r="A221" s="5" t="s">
        <v>240</v>
      </c>
      <c r="B221" s="5" t="s">
        <v>20</v>
      </c>
      <c r="C221" s="5" t="n">
        <v>1</v>
      </c>
      <c r="D221" s="6" t="n">
        <v>1200000</v>
      </c>
      <c r="E221" s="7" t="n">
        <v>43852</v>
      </c>
      <c r="F221" s="7" t="n">
        <v>43858</v>
      </c>
      <c r="G221" s="5" t="s">
        <v>21</v>
      </c>
      <c r="H221" s="7" t="n">
        <v>44384</v>
      </c>
    </row>
    <row r="222" customFormat="false" ht="15" hidden="false" customHeight="false" outlineLevel="0" collapsed="false">
      <c r="A222" s="5" t="s">
        <v>241</v>
      </c>
      <c r="B222" s="5" t="s">
        <v>20</v>
      </c>
      <c r="C222" s="5" t="n">
        <v>3</v>
      </c>
      <c r="D222" s="6" t="n">
        <v>12000000</v>
      </c>
      <c r="E222" s="7" t="n">
        <v>44067</v>
      </c>
      <c r="F222" s="7" t="n">
        <v>44085</v>
      </c>
      <c r="G222" s="5" t="s">
        <v>21</v>
      </c>
      <c r="H222" s="7" t="n">
        <v>44710</v>
      </c>
    </row>
    <row r="223" customFormat="false" ht="15" hidden="false" customHeight="false" outlineLevel="0" collapsed="false">
      <c r="A223" s="5" t="s">
        <v>242</v>
      </c>
      <c r="B223" s="5" t="s">
        <v>20</v>
      </c>
      <c r="C223" s="5" t="n">
        <v>1</v>
      </c>
      <c r="D223" s="6" t="n">
        <v>1200000</v>
      </c>
      <c r="E223" s="7" t="n">
        <v>44152</v>
      </c>
      <c r="F223" s="7" t="n">
        <v>44158</v>
      </c>
      <c r="G223" s="5" t="s">
        <v>21</v>
      </c>
      <c r="H223" s="7" t="n">
        <v>44283</v>
      </c>
    </row>
    <row r="224" customFormat="false" ht="15" hidden="false" customHeight="false" outlineLevel="0" collapsed="false">
      <c r="A224" s="5" t="s">
        <v>243</v>
      </c>
      <c r="B224" s="5" t="s">
        <v>20</v>
      </c>
      <c r="C224" s="5" t="n">
        <v>1</v>
      </c>
      <c r="D224" s="6" t="n">
        <v>600000</v>
      </c>
      <c r="E224" s="7" t="n">
        <v>44028</v>
      </c>
      <c r="F224" s="7" t="n">
        <v>44067</v>
      </c>
      <c r="G224" s="5" t="s">
        <v>21</v>
      </c>
      <c r="H224" s="7" t="n">
        <v>44088</v>
      </c>
    </row>
    <row r="225" customFormat="false" ht="15" hidden="false" customHeight="false" outlineLevel="0" collapsed="false">
      <c r="A225" s="5" t="s">
        <v>244</v>
      </c>
      <c r="B225" s="5" t="s">
        <v>20</v>
      </c>
      <c r="C225" s="5" t="n">
        <v>1</v>
      </c>
      <c r="D225" s="6" t="n">
        <v>300000</v>
      </c>
      <c r="E225" s="7" t="n">
        <v>44020</v>
      </c>
      <c r="F225" s="7" t="n">
        <v>44023</v>
      </c>
      <c r="G225" s="5" t="s">
        <v>21</v>
      </c>
      <c r="H225" s="7" t="n">
        <v>45054</v>
      </c>
    </row>
    <row r="226" customFormat="false" ht="15" hidden="false" customHeight="false" outlineLevel="0" collapsed="false">
      <c r="A226" s="5" t="s">
        <v>245</v>
      </c>
      <c r="B226" s="5" t="s">
        <v>20</v>
      </c>
      <c r="C226" s="5" t="n">
        <v>1</v>
      </c>
      <c r="D226" s="6" t="n">
        <v>450000</v>
      </c>
      <c r="E226" s="7" t="n">
        <v>43847</v>
      </c>
      <c r="F226" s="7" t="n">
        <v>43909</v>
      </c>
      <c r="G226" s="5" t="s">
        <v>246</v>
      </c>
      <c r="H226" s="7"/>
    </row>
    <row r="227" customFormat="false" ht="15" hidden="false" customHeight="false" outlineLevel="0" collapsed="false">
      <c r="A227" s="5" t="s">
        <v>247</v>
      </c>
      <c r="B227" s="5" t="s">
        <v>20</v>
      </c>
      <c r="C227" s="5" t="n">
        <v>2</v>
      </c>
      <c r="D227" s="6" t="n">
        <v>4500000</v>
      </c>
      <c r="E227" s="7" t="n">
        <v>44139</v>
      </c>
      <c r="F227" s="7" t="n">
        <v>44179</v>
      </c>
      <c r="G227" s="5" t="s">
        <v>21</v>
      </c>
      <c r="H227" s="7" t="n">
        <v>44253</v>
      </c>
    </row>
    <row r="228" customFormat="false" ht="15" hidden="false" customHeight="false" outlineLevel="0" collapsed="false">
      <c r="A228" s="5" t="s">
        <v>248</v>
      </c>
      <c r="B228" s="5" t="s">
        <v>20</v>
      </c>
      <c r="C228" s="5" t="n">
        <v>1</v>
      </c>
      <c r="D228" s="6" t="n">
        <v>1200000</v>
      </c>
      <c r="E228" s="7" t="n">
        <v>44004</v>
      </c>
      <c r="F228" s="7" t="n">
        <v>44008</v>
      </c>
      <c r="G228" s="5" t="s">
        <v>21</v>
      </c>
      <c r="H228" s="7" t="n">
        <v>44450</v>
      </c>
    </row>
    <row r="229" customFormat="false" ht="15" hidden="false" customHeight="false" outlineLevel="0" collapsed="false">
      <c r="A229" s="5" t="s">
        <v>249</v>
      </c>
      <c r="B229" s="5" t="s">
        <v>20</v>
      </c>
      <c r="C229" s="5" t="n">
        <v>1</v>
      </c>
      <c r="D229" s="6" t="n">
        <v>450000</v>
      </c>
      <c r="E229" s="7" t="n">
        <v>44127</v>
      </c>
      <c r="F229" s="7" t="n">
        <v>44127</v>
      </c>
      <c r="G229" s="5" t="s">
        <v>21</v>
      </c>
      <c r="H229" s="7" t="n">
        <v>44173</v>
      </c>
    </row>
    <row r="230" customFormat="false" ht="15" hidden="false" customHeight="false" outlineLevel="0" collapsed="false">
      <c r="A230" s="5" t="s">
        <v>250</v>
      </c>
      <c r="B230" s="5" t="s">
        <v>20</v>
      </c>
      <c r="C230" s="5" t="n">
        <v>2</v>
      </c>
      <c r="D230" s="6" t="n">
        <v>4500000</v>
      </c>
      <c r="E230" s="7" t="n">
        <v>44022</v>
      </c>
      <c r="F230" s="7" t="n">
        <v>44022</v>
      </c>
      <c r="G230" s="5" t="s">
        <v>21</v>
      </c>
      <c r="H230" s="7" t="n">
        <v>44064</v>
      </c>
    </row>
    <row r="231" customFormat="false" ht="15" hidden="false" customHeight="false" outlineLevel="0" collapsed="false">
      <c r="A231" s="5" t="s">
        <v>251</v>
      </c>
      <c r="B231" s="5" t="s">
        <v>20</v>
      </c>
      <c r="C231" s="5" t="n">
        <v>1</v>
      </c>
      <c r="D231" s="6" t="n">
        <v>1200000</v>
      </c>
      <c r="E231" s="7" t="n">
        <v>43855</v>
      </c>
      <c r="F231" s="7" t="n">
        <v>43904</v>
      </c>
      <c r="G231" s="5" t="s">
        <v>21</v>
      </c>
      <c r="H231" s="7" t="n">
        <v>44224</v>
      </c>
    </row>
    <row r="232" customFormat="false" ht="15" hidden="false" customHeight="false" outlineLevel="0" collapsed="false">
      <c r="A232" s="5" t="s">
        <v>252</v>
      </c>
      <c r="B232" s="5" t="s">
        <v>20</v>
      </c>
      <c r="C232" s="5" t="n">
        <v>1</v>
      </c>
      <c r="D232" s="6" t="n">
        <v>450000</v>
      </c>
      <c r="E232" s="7" t="n">
        <v>43866</v>
      </c>
      <c r="F232" s="7" t="n">
        <v>43894</v>
      </c>
      <c r="G232" s="5" t="s">
        <v>21</v>
      </c>
      <c r="H232" s="7" t="n">
        <v>44395</v>
      </c>
    </row>
    <row r="233" customFormat="false" ht="15" hidden="false" customHeight="false" outlineLevel="0" collapsed="false">
      <c r="A233" s="5" t="s">
        <v>253</v>
      </c>
      <c r="B233" s="5" t="s">
        <v>20</v>
      </c>
      <c r="C233" s="5" t="n">
        <v>1</v>
      </c>
      <c r="D233" s="6" t="n">
        <v>300000</v>
      </c>
      <c r="E233" s="7" t="n">
        <v>44130</v>
      </c>
      <c r="F233" s="7" t="n">
        <v>44159</v>
      </c>
      <c r="G233" s="5" t="s">
        <v>21</v>
      </c>
      <c r="H233" s="7" t="n">
        <v>44546</v>
      </c>
    </row>
    <row r="234" customFormat="false" ht="15" hidden="false" customHeight="false" outlineLevel="0" collapsed="false">
      <c r="A234" s="5" t="s">
        <v>254</v>
      </c>
      <c r="B234" s="5" t="s">
        <v>20</v>
      </c>
      <c r="C234" s="5" t="n">
        <v>1</v>
      </c>
      <c r="D234" s="6" t="n">
        <v>600000</v>
      </c>
      <c r="E234" s="7" t="n">
        <v>43970</v>
      </c>
      <c r="F234" s="7" t="n">
        <v>43988</v>
      </c>
      <c r="G234" s="5" t="s">
        <v>21</v>
      </c>
      <c r="H234" s="7" t="n">
        <v>44066</v>
      </c>
    </row>
    <row r="235" customFormat="false" ht="15" hidden="false" customHeight="false" outlineLevel="0" collapsed="false">
      <c r="A235" s="5" t="s">
        <v>255</v>
      </c>
      <c r="B235" s="5" t="s">
        <v>20</v>
      </c>
      <c r="C235" s="5" t="n">
        <v>1</v>
      </c>
      <c r="D235" s="6" t="n">
        <v>300000</v>
      </c>
      <c r="E235" s="7" t="n">
        <v>44174</v>
      </c>
      <c r="F235" s="7" t="n">
        <v>44213</v>
      </c>
      <c r="G235" s="5" t="s">
        <v>21</v>
      </c>
      <c r="H235" s="7" t="n">
        <v>44230</v>
      </c>
    </row>
    <row r="236" customFormat="false" ht="15" hidden="false" customHeight="false" outlineLevel="0" collapsed="false">
      <c r="A236" s="5" t="s">
        <v>256</v>
      </c>
      <c r="B236" s="5" t="s">
        <v>20</v>
      </c>
      <c r="C236" s="5" t="n">
        <v>1</v>
      </c>
      <c r="D236" s="6" t="n">
        <v>1200000</v>
      </c>
      <c r="E236" s="7" t="n">
        <v>44131</v>
      </c>
      <c r="F236" s="7" t="n">
        <v>44131</v>
      </c>
      <c r="G236" s="5" t="s">
        <v>21</v>
      </c>
      <c r="H236" s="7" t="n">
        <v>44405</v>
      </c>
    </row>
    <row r="237" customFormat="false" ht="15" hidden="false" customHeight="false" outlineLevel="0" collapsed="false">
      <c r="A237" s="5" t="s">
        <v>257</v>
      </c>
      <c r="B237" s="5" t="s">
        <v>20</v>
      </c>
      <c r="C237" s="5" t="n">
        <v>1</v>
      </c>
      <c r="D237" s="6" t="n">
        <v>600000</v>
      </c>
      <c r="E237" s="7" t="n">
        <v>44070</v>
      </c>
      <c r="F237" s="7" t="n">
        <v>44097</v>
      </c>
      <c r="G237" s="5" t="s">
        <v>21</v>
      </c>
      <c r="H237" s="7" t="n">
        <v>44256</v>
      </c>
    </row>
    <row r="238" customFormat="false" ht="15" hidden="false" customHeight="false" outlineLevel="0" collapsed="false">
      <c r="A238" s="5" t="s">
        <v>258</v>
      </c>
      <c r="B238" s="5" t="s">
        <v>20</v>
      </c>
      <c r="C238" s="5" t="n">
        <v>1</v>
      </c>
      <c r="D238" s="6" t="n">
        <v>900000</v>
      </c>
      <c r="E238" s="7" t="n">
        <v>44154</v>
      </c>
      <c r="F238" s="7" t="n">
        <v>44158</v>
      </c>
      <c r="G238" s="5" t="s">
        <v>21</v>
      </c>
      <c r="H238" s="7" t="n">
        <v>44173</v>
      </c>
    </row>
    <row r="239" customFormat="false" ht="15" hidden="false" customHeight="false" outlineLevel="0" collapsed="false">
      <c r="A239" s="5" t="s">
        <v>259</v>
      </c>
      <c r="B239" s="5" t="s">
        <v>20</v>
      </c>
      <c r="C239" s="5" t="n">
        <v>1</v>
      </c>
      <c r="D239" s="6" t="n">
        <v>900000</v>
      </c>
      <c r="E239" s="7" t="n">
        <v>44018</v>
      </c>
      <c r="F239" s="7" t="n">
        <v>44029</v>
      </c>
      <c r="G239" s="5" t="s">
        <v>21</v>
      </c>
      <c r="H239" s="7" t="n">
        <v>44062</v>
      </c>
    </row>
    <row r="240" customFormat="false" ht="15" hidden="false" customHeight="false" outlineLevel="0" collapsed="false">
      <c r="A240" s="5" t="s">
        <v>260</v>
      </c>
      <c r="B240" s="5" t="s">
        <v>20</v>
      </c>
      <c r="C240" s="5" t="n">
        <v>1</v>
      </c>
      <c r="D240" s="6" t="n">
        <v>900000</v>
      </c>
      <c r="E240" s="7" t="n">
        <v>43849</v>
      </c>
      <c r="F240" s="7" t="n">
        <v>43867</v>
      </c>
      <c r="G240" s="5" t="s">
        <v>21</v>
      </c>
      <c r="H240" s="7" t="n">
        <v>43901</v>
      </c>
    </row>
    <row r="241" customFormat="false" ht="15" hidden="false" customHeight="false" outlineLevel="0" collapsed="false">
      <c r="A241" s="5" t="s">
        <v>261</v>
      </c>
      <c r="B241" s="5" t="s">
        <v>20</v>
      </c>
      <c r="C241" s="5" t="n">
        <v>1</v>
      </c>
      <c r="D241" s="6" t="n">
        <v>900000</v>
      </c>
      <c r="E241" s="7" t="n">
        <v>44148</v>
      </c>
      <c r="F241" s="7" t="n">
        <v>44162</v>
      </c>
      <c r="G241" s="5" t="s">
        <v>21</v>
      </c>
      <c r="H241" s="7" t="n">
        <v>44251</v>
      </c>
    </row>
    <row r="242" customFormat="false" ht="15" hidden="false" customHeight="false" outlineLevel="0" collapsed="false">
      <c r="A242" s="5" t="s">
        <v>262</v>
      </c>
      <c r="B242" s="5" t="s">
        <v>20</v>
      </c>
      <c r="C242" s="5" t="n">
        <v>1</v>
      </c>
      <c r="D242" s="6" t="n">
        <v>450000</v>
      </c>
      <c r="E242" s="7" t="n">
        <v>44164</v>
      </c>
      <c r="F242" s="7" t="n">
        <v>44180</v>
      </c>
      <c r="G242" s="5" t="s">
        <v>21</v>
      </c>
      <c r="H242" s="7" t="n">
        <v>44695</v>
      </c>
    </row>
    <row r="243" customFormat="false" ht="15" hidden="false" customHeight="false" outlineLevel="0" collapsed="false">
      <c r="A243" s="5" t="s">
        <v>263</v>
      </c>
      <c r="B243" s="5" t="s">
        <v>20</v>
      </c>
      <c r="C243" s="5" t="n">
        <v>2</v>
      </c>
      <c r="D243" s="6" t="n">
        <v>4500000</v>
      </c>
      <c r="E243" s="7" t="n">
        <v>43996</v>
      </c>
      <c r="F243" s="7" t="n">
        <v>44079</v>
      </c>
      <c r="G243" s="5" t="s">
        <v>21</v>
      </c>
      <c r="H243" s="7" t="n">
        <v>44456</v>
      </c>
    </row>
    <row r="244" customFormat="false" ht="15" hidden="false" customHeight="false" outlineLevel="0" collapsed="false">
      <c r="A244" s="5" t="s">
        <v>264</v>
      </c>
      <c r="B244" s="5" t="s">
        <v>20</v>
      </c>
      <c r="C244" s="5" t="n">
        <v>2</v>
      </c>
      <c r="D244" s="6" t="n">
        <v>4500000</v>
      </c>
      <c r="E244" s="7" t="n">
        <v>44037</v>
      </c>
      <c r="F244" s="7" t="n">
        <v>44037</v>
      </c>
      <c r="G244" s="5" t="s">
        <v>21</v>
      </c>
      <c r="H244" s="7" t="n">
        <v>44075</v>
      </c>
    </row>
    <row r="245" customFormat="false" ht="15" hidden="false" customHeight="false" outlineLevel="0" collapsed="false">
      <c r="A245" s="5" t="s">
        <v>265</v>
      </c>
      <c r="B245" s="5" t="s">
        <v>20</v>
      </c>
      <c r="C245" s="5" t="n">
        <v>1</v>
      </c>
      <c r="D245" s="6" t="n">
        <v>300000</v>
      </c>
      <c r="E245" s="7" t="n">
        <v>44188</v>
      </c>
      <c r="F245" s="7" t="n">
        <v>44218</v>
      </c>
      <c r="G245" s="5" t="s">
        <v>21</v>
      </c>
      <c r="H245" s="7" t="n">
        <v>44931</v>
      </c>
    </row>
    <row r="246" customFormat="false" ht="15" hidden="false" customHeight="false" outlineLevel="0" collapsed="false">
      <c r="A246" s="5" t="s">
        <v>266</v>
      </c>
      <c r="B246" s="5" t="s">
        <v>20</v>
      </c>
      <c r="C246" s="5" t="n">
        <v>1</v>
      </c>
      <c r="D246" s="6" t="n">
        <v>1200000</v>
      </c>
      <c r="E246" s="7" t="n">
        <v>43847</v>
      </c>
      <c r="F246" s="7" t="n">
        <v>43848</v>
      </c>
      <c r="G246" s="5" t="s">
        <v>246</v>
      </c>
      <c r="H246" s="7"/>
    </row>
    <row r="247" customFormat="false" ht="15" hidden="false" customHeight="false" outlineLevel="0" collapsed="false">
      <c r="A247" s="5" t="s">
        <v>267</v>
      </c>
      <c r="B247" s="5" t="s">
        <v>20</v>
      </c>
      <c r="C247" s="5" t="n">
        <v>1</v>
      </c>
      <c r="D247" s="6" t="n">
        <v>300000</v>
      </c>
      <c r="E247" s="7" t="n">
        <v>44028</v>
      </c>
      <c r="F247" s="7" t="n">
        <v>44035</v>
      </c>
      <c r="G247" s="5" t="s">
        <v>21</v>
      </c>
      <c r="H247" s="7" t="n">
        <v>44044</v>
      </c>
    </row>
    <row r="248" customFormat="false" ht="15" hidden="false" customHeight="false" outlineLevel="0" collapsed="false">
      <c r="A248" s="5" t="s">
        <v>268</v>
      </c>
      <c r="B248" s="5" t="s">
        <v>20</v>
      </c>
      <c r="C248" s="5" t="n">
        <v>1</v>
      </c>
      <c r="D248" s="6" t="n">
        <v>900000</v>
      </c>
      <c r="E248" s="7" t="n">
        <v>44187</v>
      </c>
      <c r="F248" s="7" t="n">
        <v>44211</v>
      </c>
      <c r="G248" s="5" t="s">
        <v>21</v>
      </c>
      <c r="H248" s="7" t="n">
        <v>44233</v>
      </c>
    </row>
    <row r="249" customFormat="false" ht="15" hidden="false" customHeight="false" outlineLevel="0" collapsed="false">
      <c r="A249" s="5" t="s">
        <v>269</v>
      </c>
      <c r="B249" s="5" t="s">
        <v>20</v>
      </c>
      <c r="C249" s="5" t="n">
        <v>1</v>
      </c>
      <c r="D249" s="6" t="n">
        <v>450000</v>
      </c>
      <c r="E249" s="7" t="n">
        <v>44141</v>
      </c>
      <c r="F249" s="7" t="n">
        <v>44156</v>
      </c>
      <c r="G249" s="5" t="s">
        <v>21</v>
      </c>
      <c r="H249" s="7" t="n">
        <v>44208</v>
      </c>
    </row>
    <row r="250" customFormat="false" ht="15" hidden="false" customHeight="false" outlineLevel="0" collapsed="false">
      <c r="A250" s="5" t="s">
        <v>270</v>
      </c>
      <c r="B250" s="5" t="s">
        <v>20</v>
      </c>
      <c r="C250" s="5" t="n">
        <v>1</v>
      </c>
      <c r="D250" s="6" t="n">
        <v>450000</v>
      </c>
      <c r="E250" s="7" t="n">
        <v>43985</v>
      </c>
      <c r="F250" s="7" t="n">
        <v>43992</v>
      </c>
      <c r="G250" s="5" t="s">
        <v>21</v>
      </c>
      <c r="H250" s="7" t="n">
        <v>44163</v>
      </c>
    </row>
    <row r="251" customFormat="false" ht="15" hidden="false" customHeight="false" outlineLevel="0" collapsed="false">
      <c r="A251" s="5" t="s">
        <v>271</v>
      </c>
      <c r="B251" s="5" t="s">
        <v>20</v>
      </c>
      <c r="C251" s="5" t="n">
        <v>2</v>
      </c>
      <c r="D251" s="6" t="n">
        <v>4500000</v>
      </c>
      <c r="E251" s="7" t="n">
        <v>43965</v>
      </c>
      <c r="F251" s="7" t="n">
        <v>43985</v>
      </c>
      <c r="G251" s="5" t="s">
        <v>21</v>
      </c>
      <c r="H251" s="7" t="n">
        <v>44100</v>
      </c>
    </row>
    <row r="252" customFormat="false" ht="15" hidden="false" customHeight="false" outlineLevel="0" collapsed="false">
      <c r="A252" s="5" t="s">
        <v>272</v>
      </c>
      <c r="B252" s="5" t="s">
        <v>20</v>
      </c>
      <c r="C252" s="5" t="n">
        <v>1</v>
      </c>
      <c r="D252" s="6" t="n">
        <v>450000</v>
      </c>
      <c r="E252" s="7" t="n">
        <v>44103</v>
      </c>
      <c r="F252" s="7" t="n">
        <v>44109</v>
      </c>
      <c r="G252" s="5" t="s">
        <v>21</v>
      </c>
      <c r="H252" s="7" t="n">
        <v>44117</v>
      </c>
    </row>
    <row r="253" customFormat="false" ht="15" hidden="false" customHeight="false" outlineLevel="0" collapsed="false">
      <c r="A253" s="5" t="s">
        <v>273</v>
      </c>
      <c r="B253" s="5" t="s">
        <v>20</v>
      </c>
      <c r="C253" s="5" t="n">
        <v>1</v>
      </c>
      <c r="D253" s="6" t="n">
        <v>600000</v>
      </c>
      <c r="E253" s="7" t="n">
        <v>44203</v>
      </c>
      <c r="F253" s="7" t="n">
        <v>44232</v>
      </c>
      <c r="G253" s="5" t="s">
        <v>21</v>
      </c>
      <c r="H253" s="7" t="n">
        <v>44761</v>
      </c>
    </row>
    <row r="254" customFormat="false" ht="15" hidden="false" customHeight="false" outlineLevel="0" collapsed="false">
      <c r="A254" s="5" t="s">
        <v>274</v>
      </c>
      <c r="B254" s="5" t="s">
        <v>20</v>
      </c>
      <c r="C254" s="5" t="n">
        <v>1</v>
      </c>
      <c r="D254" s="6" t="n">
        <v>600000</v>
      </c>
      <c r="E254" s="7" t="n">
        <v>44328</v>
      </c>
      <c r="F254" s="7" t="n">
        <v>44332</v>
      </c>
      <c r="G254" s="5" t="s">
        <v>21</v>
      </c>
      <c r="H254" s="7" t="n">
        <v>44350</v>
      </c>
    </row>
    <row r="255" customFormat="false" ht="15" hidden="false" customHeight="false" outlineLevel="0" collapsed="false">
      <c r="A255" s="5" t="s">
        <v>275</v>
      </c>
      <c r="B255" s="5" t="s">
        <v>20</v>
      </c>
      <c r="C255" s="5" t="n">
        <v>1</v>
      </c>
      <c r="D255" s="6" t="n">
        <v>1200000</v>
      </c>
      <c r="E255" s="7" t="n">
        <v>44242</v>
      </c>
      <c r="F255" s="7" t="n">
        <v>44252</v>
      </c>
      <c r="G255" s="5" t="s">
        <v>21</v>
      </c>
      <c r="H255" s="7" t="n">
        <v>44547</v>
      </c>
    </row>
    <row r="256" customFormat="false" ht="15" hidden="false" customHeight="false" outlineLevel="0" collapsed="false">
      <c r="A256" s="5" t="s">
        <v>276</v>
      </c>
      <c r="B256" s="5" t="s">
        <v>20</v>
      </c>
      <c r="C256" s="5" t="n">
        <v>1</v>
      </c>
      <c r="D256" s="6" t="n">
        <v>900000</v>
      </c>
      <c r="E256" s="7" t="n">
        <v>44293</v>
      </c>
      <c r="F256" s="7" t="n">
        <v>44306</v>
      </c>
      <c r="G256" s="5" t="s">
        <v>21</v>
      </c>
      <c r="H256" s="7" t="n">
        <v>44464</v>
      </c>
    </row>
    <row r="257" customFormat="false" ht="15" hidden="false" customHeight="false" outlineLevel="0" collapsed="false">
      <c r="A257" s="5" t="s">
        <v>277</v>
      </c>
      <c r="B257" s="5" t="s">
        <v>20</v>
      </c>
      <c r="C257" s="5" t="n">
        <v>2</v>
      </c>
      <c r="D257" s="6" t="n">
        <v>4500000</v>
      </c>
      <c r="E257" s="7" t="n">
        <v>44324</v>
      </c>
      <c r="F257" s="7" t="n">
        <v>44336</v>
      </c>
      <c r="G257" s="5" t="s">
        <v>21</v>
      </c>
      <c r="H257" s="7" t="n">
        <v>44979</v>
      </c>
    </row>
    <row r="258" customFormat="false" ht="15" hidden="false" customHeight="false" outlineLevel="0" collapsed="false">
      <c r="A258" s="5" t="s">
        <v>278</v>
      </c>
      <c r="B258" s="5" t="s">
        <v>20</v>
      </c>
      <c r="C258" s="5" t="n">
        <v>3</v>
      </c>
      <c r="D258" s="6" t="n">
        <v>12000000</v>
      </c>
      <c r="E258" s="7" t="n">
        <v>44377</v>
      </c>
      <c r="F258" s="7" t="n">
        <v>44401</v>
      </c>
      <c r="G258" s="5" t="s">
        <v>21</v>
      </c>
      <c r="H258" s="7" t="n">
        <v>44436</v>
      </c>
    </row>
    <row r="259" customFormat="false" ht="15" hidden="false" customHeight="false" outlineLevel="0" collapsed="false">
      <c r="A259" s="5" t="s">
        <v>279</v>
      </c>
      <c r="B259" s="5" t="s">
        <v>20</v>
      </c>
      <c r="C259" s="5" t="n">
        <v>1</v>
      </c>
      <c r="D259" s="6" t="n">
        <v>300000</v>
      </c>
      <c r="E259" s="7" t="n">
        <v>44228</v>
      </c>
      <c r="F259" s="7" t="n">
        <v>44239</v>
      </c>
      <c r="G259" s="5" t="s">
        <v>21</v>
      </c>
      <c r="H259" s="7" t="n">
        <v>44735</v>
      </c>
    </row>
    <row r="260" customFormat="false" ht="15" hidden="false" customHeight="false" outlineLevel="0" collapsed="false">
      <c r="A260" s="5" t="s">
        <v>280</v>
      </c>
      <c r="B260" s="5" t="s">
        <v>20</v>
      </c>
      <c r="C260" s="5" t="n">
        <v>1</v>
      </c>
      <c r="D260" s="6" t="n">
        <v>600000</v>
      </c>
      <c r="E260" s="7" t="n">
        <v>44303</v>
      </c>
      <c r="F260" s="7" t="n">
        <v>44393</v>
      </c>
      <c r="G260" s="5" t="s">
        <v>21</v>
      </c>
      <c r="H260" s="7" t="n">
        <v>44731</v>
      </c>
    </row>
    <row r="261" customFormat="false" ht="15" hidden="false" customHeight="false" outlineLevel="0" collapsed="false">
      <c r="A261" s="5" t="s">
        <v>281</v>
      </c>
      <c r="B261" s="5" t="s">
        <v>20</v>
      </c>
      <c r="C261" s="5" t="n">
        <v>4</v>
      </c>
      <c r="D261" s="6" t="n">
        <v>40000000</v>
      </c>
      <c r="E261" s="7" t="n">
        <v>44221</v>
      </c>
      <c r="F261" s="7" t="n">
        <v>44255</v>
      </c>
      <c r="G261" s="5" t="s">
        <v>21</v>
      </c>
      <c r="H261" s="7" t="n">
        <v>44279</v>
      </c>
    </row>
    <row r="262" customFormat="false" ht="15" hidden="false" customHeight="false" outlineLevel="0" collapsed="false">
      <c r="A262" s="5" t="s">
        <v>282</v>
      </c>
      <c r="B262" s="5" t="s">
        <v>20</v>
      </c>
      <c r="C262" s="5" t="n">
        <v>1</v>
      </c>
      <c r="D262" s="6" t="n">
        <v>450000</v>
      </c>
      <c r="E262" s="7" t="n">
        <v>44513</v>
      </c>
      <c r="F262" s="7" t="n">
        <v>44883</v>
      </c>
      <c r="G262" s="5" t="s">
        <v>21</v>
      </c>
      <c r="H262" s="7" t="n">
        <v>45412</v>
      </c>
    </row>
    <row r="263" customFormat="false" ht="15" hidden="false" customHeight="false" outlineLevel="0" collapsed="false">
      <c r="A263" s="5" t="s">
        <v>283</v>
      </c>
      <c r="B263" s="5" t="s">
        <v>20</v>
      </c>
      <c r="C263" s="5" t="n">
        <v>1</v>
      </c>
      <c r="D263" s="6" t="n">
        <v>600000</v>
      </c>
      <c r="E263" s="7" t="n">
        <v>44530</v>
      </c>
      <c r="F263" s="7" t="n">
        <v>44557</v>
      </c>
      <c r="G263" s="5" t="s">
        <v>21</v>
      </c>
      <c r="H263" s="7" t="n">
        <v>44584</v>
      </c>
    </row>
    <row r="264" customFormat="false" ht="15" hidden="false" customHeight="false" outlineLevel="0" collapsed="false">
      <c r="A264" s="5" t="s">
        <v>284</v>
      </c>
      <c r="B264" s="5" t="s">
        <v>20</v>
      </c>
      <c r="C264" s="5" t="n">
        <v>1</v>
      </c>
      <c r="D264" s="6" t="n">
        <v>600000</v>
      </c>
      <c r="E264" s="7" t="n">
        <v>44352</v>
      </c>
      <c r="F264" s="7" t="n">
        <v>44427</v>
      </c>
      <c r="G264" s="5" t="s">
        <v>21</v>
      </c>
      <c r="H264" s="7" t="n">
        <v>44587</v>
      </c>
    </row>
    <row r="265" customFormat="false" ht="15" hidden="false" customHeight="false" outlineLevel="0" collapsed="false">
      <c r="A265" s="5" t="s">
        <v>285</v>
      </c>
      <c r="B265" s="5" t="s">
        <v>20</v>
      </c>
      <c r="C265" s="5" t="n">
        <v>1</v>
      </c>
      <c r="D265" s="6" t="n">
        <v>1200000</v>
      </c>
      <c r="E265" s="7" t="n">
        <v>44332</v>
      </c>
      <c r="F265" s="7" t="n">
        <v>44337</v>
      </c>
      <c r="G265" s="5" t="s">
        <v>21</v>
      </c>
      <c r="H265" s="7" t="n">
        <v>44440</v>
      </c>
    </row>
    <row r="266" customFormat="false" ht="15" hidden="false" customHeight="false" outlineLevel="0" collapsed="false">
      <c r="A266" s="5" t="s">
        <v>286</v>
      </c>
      <c r="B266" s="5" t="s">
        <v>20</v>
      </c>
      <c r="C266" s="5" t="n">
        <v>1</v>
      </c>
      <c r="D266" s="6" t="n">
        <v>900000</v>
      </c>
      <c r="E266" s="7" t="n">
        <v>44246</v>
      </c>
      <c r="F266" s="7" t="n">
        <v>44276</v>
      </c>
      <c r="G266" s="5" t="s">
        <v>21</v>
      </c>
      <c r="H266" s="7" t="n">
        <v>44348</v>
      </c>
    </row>
    <row r="267" customFormat="false" ht="15" hidden="false" customHeight="false" outlineLevel="0" collapsed="false">
      <c r="A267" s="5" t="s">
        <v>287</v>
      </c>
      <c r="B267" s="5" t="s">
        <v>20</v>
      </c>
      <c r="C267" s="5" t="n">
        <v>1</v>
      </c>
      <c r="D267" s="6" t="n">
        <v>450000</v>
      </c>
      <c r="E267" s="7" t="n">
        <v>44382</v>
      </c>
      <c r="F267" s="7" t="n">
        <v>44390</v>
      </c>
      <c r="G267" s="5" t="s">
        <v>21</v>
      </c>
      <c r="H267" s="7" t="n">
        <v>44577</v>
      </c>
    </row>
    <row r="268" customFormat="false" ht="15" hidden="false" customHeight="false" outlineLevel="0" collapsed="false">
      <c r="A268" s="5" t="s">
        <v>288</v>
      </c>
      <c r="B268" s="5" t="s">
        <v>20</v>
      </c>
      <c r="C268" s="5" t="n">
        <v>2</v>
      </c>
      <c r="D268" s="6" t="n">
        <v>4500000</v>
      </c>
      <c r="E268" s="7" t="n">
        <v>44202</v>
      </c>
      <c r="F268" s="7" t="n">
        <v>44227</v>
      </c>
      <c r="G268" s="5" t="s">
        <v>21</v>
      </c>
      <c r="H268" s="7" t="n">
        <v>44245</v>
      </c>
    </row>
    <row r="269" customFormat="false" ht="15" hidden="false" customHeight="false" outlineLevel="0" collapsed="false">
      <c r="A269" s="5" t="s">
        <v>289</v>
      </c>
      <c r="B269" s="5" t="s">
        <v>20</v>
      </c>
      <c r="C269" s="5" t="n">
        <v>1</v>
      </c>
      <c r="D269" s="6" t="n">
        <v>1200000</v>
      </c>
      <c r="E269" s="7" t="n">
        <v>44314</v>
      </c>
      <c r="F269" s="7" t="n">
        <v>44318</v>
      </c>
      <c r="G269" s="5" t="s">
        <v>21</v>
      </c>
      <c r="H269" s="7" t="n">
        <v>44325</v>
      </c>
    </row>
    <row r="270" customFormat="false" ht="15" hidden="false" customHeight="false" outlineLevel="0" collapsed="false">
      <c r="A270" s="5" t="s">
        <v>290</v>
      </c>
      <c r="B270" s="5" t="s">
        <v>20</v>
      </c>
      <c r="C270" s="5" t="n">
        <v>1</v>
      </c>
      <c r="D270" s="6" t="n">
        <v>900000</v>
      </c>
      <c r="E270" s="7" t="n">
        <v>44374</v>
      </c>
      <c r="F270" s="7" t="n">
        <v>44374</v>
      </c>
      <c r="G270" s="5" t="s">
        <v>21</v>
      </c>
      <c r="H270" s="7" t="n">
        <v>44392</v>
      </c>
    </row>
    <row r="271" customFormat="false" ht="15" hidden="false" customHeight="false" outlineLevel="0" collapsed="false">
      <c r="A271" s="5" t="s">
        <v>291</v>
      </c>
      <c r="B271" s="5" t="s">
        <v>20</v>
      </c>
      <c r="C271" s="5" t="n">
        <v>1</v>
      </c>
      <c r="D271" s="6" t="n">
        <v>450000</v>
      </c>
      <c r="E271" s="7" t="n">
        <v>44497</v>
      </c>
      <c r="F271" s="7" t="n">
        <v>44508</v>
      </c>
      <c r="G271" s="5" t="s">
        <v>21</v>
      </c>
      <c r="H271" s="7" t="n">
        <v>44568</v>
      </c>
    </row>
    <row r="272" customFormat="false" ht="15" hidden="false" customHeight="false" outlineLevel="0" collapsed="false">
      <c r="A272" s="5" t="s">
        <v>292</v>
      </c>
      <c r="B272" s="5" t="s">
        <v>20</v>
      </c>
      <c r="C272" s="5" t="n">
        <v>1</v>
      </c>
      <c r="D272" s="6" t="n">
        <v>900000</v>
      </c>
      <c r="E272" s="7" t="n">
        <v>44351</v>
      </c>
      <c r="F272" s="7" t="n">
        <v>44376</v>
      </c>
      <c r="G272" s="5" t="s">
        <v>21</v>
      </c>
      <c r="H272" s="7" t="n">
        <v>44464</v>
      </c>
    </row>
    <row r="273" customFormat="false" ht="15" hidden="false" customHeight="false" outlineLevel="0" collapsed="false">
      <c r="A273" s="5" t="s">
        <v>293</v>
      </c>
      <c r="B273" s="5" t="s">
        <v>20</v>
      </c>
      <c r="C273" s="5" t="n">
        <v>1</v>
      </c>
      <c r="D273" s="6" t="n">
        <v>450000</v>
      </c>
      <c r="E273" s="7" t="n">
        <v>44323</v>
      </c>
      <c r="F273" s="7" t="n">
        <v>44352</v>
      </c>
      <c r="G273" s="5" t="s">
        <v>21</v>
      </c>
      <c r="H273" s="7" t="n">
        <v>44378</v>
      </c>
    </row>
    <row r="274" customFormat="false" ht="15" hidden="false" customHeight="false" outlineLevel="0" collapsed="false">
      <c r="A274" s="5" t="s">
        <v>294</v>
      </c>
      <c r="B274" s="5" t="s">
        <v>20</v>
      </c>
      <c r="C274" s="5" t="n">
        <v>1</v>
      </c>
      <c r="D274" s="6" t="n">
        <v>300000</v>
      </c>
      <c r="E274" s="7" t="n">
        <v>44358</v>
      </c>
      <c r="F274" s="7" t="n">
        <v>44362</v>
      </c>
      <c r="G274" s="5" t="s">
        <v>21</v>
      </c>
      <c r="H274" s="7" t="n">
        <v>44619</v>
      </c>
    </row>
    <row r="275" customFormat="false" ht="15" hidden="false" customHeight="false" outlineLevel="0" collapsed="false">
      <c r="A275" s="5" t="s">
        <v>295</v>
      </c>
      <c r="B275" s="5" t="s">
        <v>20</v>
      </c>
      <c r="C275" s="5" t="n">
        <v>1</v>
      </c>
      <c r="D275" s="6" t="n">
        <v>600000</v>
      </c>
      <c r="E275" s="7" t="n">
        <v>44454</v>
      </c>
      <c r="F275" s="7" t="n">
        <v>44465</v>
      </c>
      <c r="G275" s="5" t="s">
        <v>21</v>
      </c>
      <c r="H275" s="7" t="n">
        <v>44512</v>
      </c>
    </row>
    <row r="276" customFormat="false" ht="15" hidden="false" customHeight="false" outlineLevel="0" collapsed="false">
      <c r="A276" s="5" t="s">
        <v>296</v>
      </c>
      <c r="B276" s="5" t="s">
        <v>20</v>
      </c>
      <c r="C276" s="5" t="n">
        <v>1</v>
      </c>
      <c r="D276" s="6" t="n">
        <v>300000</v>
      </c>
      <c r="E276" s="7" t="n">
        <v>44315</v>
      </c>
      <c r="F276" s="7" t="n">
        <v>44315</v>
      </c>
      <c r="G276" s="5" t="s">
        <v>21</v>
      </c>
      <c r="H276" s="7" t="n">
        <v>44702</v>
      </c>
    </row>
    <row r="277" customFormat="false" ht="15" hidden="false" customHeight="false" outlineLevel="0" collapsed="false">
      <c r="A277" s="5" t="s">
        <v>297</v>
      </c>
      <c r="B277" s="5" t="s">
        <v>20</v>
      </c>
      <c r="C277" s="5" t="n">
        <v>3</v>
      </c>
      <c r="D277" s="6" t="n">
        <v>12000000</v>
      </c>
      <c r="E277" s="7" t="n">
        <v>44428</v>
      </c>
      <c r="F277" s="7" t="n">
        <v>44432</v>
      </c>
      <c r="G277" s="5" t="s">
        <v>21</v>
      </c>
      <c r="H277" s="7" t="n">
        <v>44809</v>
      </c>
    </row>
    <row r="278" customFormat="false" ht="15" hidden="false" customHeight="false" outlineLevel="0" collapsed="false">
      <c r="A278" s="5" t="s">
        <v>298</v>
      </c>
      <c r="B278" s="5" t="s">
        <v>20</v>
      </c>
      <c r="C278" s="5" t="n">
        <v>1</v>
      </c>
      <c r="D278" s="6" t="n">
        <v>600000</v>
      </c>
      <c r="E278" s="7" t="n">
        <v>44460</v>
      </c>
      <c r="F278" s="7" t="n">
        <v>44466</v>
      </c>
      <c r="G278" s="5" t="s">
        <v>21</v>
      </c>
      <c r="H278" s="7" t="n">
        <v>44521</v>
      </c>
    </row>
    <row r="279" customFormat="false" ht="15" hidden="false" customHeight="false" outlineLevel="0" collapsed="false">
      <c r="A279" s="5" t="s">
        <v>299</v>
      </c>
      <c r="B279" s="5" t="s">
        <v>20</v>
      </c>
      <c r="C279" s="5" t="n">
        <v>2</v>
      </c>
      <c r="D279" s="6" t="n">
        <v>4500000</v>
      </c>
      <c r="E279" s="7" t="n">
        <v>44538</v>
      </c>
      <c r="F279" s="7" t="n">
        <v>44564</v>
      </c>
      <c r="G279" s="5" t="s">
        <v>21</v>
      </c>
      <c r="H279" s="7" t="n">
        <v>44836</v>
      </c>
    </row>
    <row r="280" customFormat="false" ht="15" hidden="false" customHeight="false" outlineLevel="0" collapsed="false">
      <c r="A280" s="5" t="s">
        <v>300</v>
      </c>
      <c r="B280" s="5" t="s">
        <v>20</v>
      </c>
      <c r="C280" s="5" t="n">
        <v>1</v>
      </c>
      <c r="D280" s="6" t="n">
        <v>450000</v>
      </c>
      <c r="E280" s="7" t="n">
        <v>44485</v>
      </c>
      <c r="F280" s="7" t="n">
        <v>44532</v>
      </c>
      <c r="G280" s="5" t="s">
        <v>21</v>
      </c>
      <c r="H280" s="7" t="n">
        <v>45235</v>
      </c>
    </row>
    <row r="281" customFormat="false" ht="15" hidden="false" customHeight="false" outlineLevel="0" collapsed="false">
      <c r="A281" s="5" t="s">
        <v>301</v>
      </c>
      <c r="B281" s="5" t="s">
        <v>20</v>
      </c>
      <c r="C281" s="5" t="n">
        <v>1</v>
      </c>
      <c r="D281" s="6" t="n">
        <v>900000</v>
      </c>
      <c r="E281" s="7" t="n">
        <v>44475</v>
      </c>
      <c r="F281" s="7" t="n">
        <v>44485</v>
      </c>
      <c r="G281" s="5" t="s">
        <v>21</v>
      </c>
      <c r="H281" s="7" t="n">
        <v>44540</v>
      </c>
    </row>
    <row r="282" customFormat="false" ht="15" hidden="false" customHeight="false" outlineLevel="0" collapsed="false">
      <c r="A282" s="5" t="s">
        <v>302</v>
      </c>
      <c r="B282" s="5" t="s">
        <v>20</v>
      </c>
      <c r="C282" s="5" t="n">
        <v>2</v>
      </c>
      <c r="D282" s="6" t="n">
        <v>4500000</v>
      </c>
      <c r="E282" s="7" t="n">
        <v>44477</v>
      </c>
      <c r="F282" s="7" t="n">
        <v>44480</v>
      </c>
      <c r="G282" s="5" t="s">
        <v>21</v>
      </c>
      <c r="H282" s="7" t="n">
        <v>45427</v>
      </c>
    </row>
    <row r="283" customFormat="false" ht="15" hidden="false" customHeight="false" outlineLevel="0" collapsed="false">
      <c r="A283" s="5" t="s">
        <v>303</v>
      </c>
      <c r="B283" s="5" t="s">
        <v>20</v>
      </c>
      <c r="C283" s="5" t="n">
        <v>1</v>
      </c>
      <c r="D283" s="6" t="n">
        <v>1200000</v>
      </c>
      <c r="E283" s="7" t="n">
        <v>44289</v>
      </c>
      <c r="F283" s="7" t="n">
        <v>44314</v>
      </c>
      <c r="G283" s="5" t="s">
        <v>21</v>
      </c>
      <c r="H283" s="7" t="n">
        <v>44411</v>
      </c>
    </row>
    <row r="284" customFormat="false" ht="15" hidden="false" customHeight="false" outlineLevel="0" collapsed="false">
      <c r="A284" s="5" t="s">
        <v>304</v>
      </c>
      <c r="B284" s="5" t="s">
        <v>20</v>
      </c>
      <c r="C284" s="5" t="n">
        <v>1</v>
      </c>
      <c r="D284" s="6" t="n">
        <v>300000</v>
      </c>
      <c r="E284" s="7" t="n">
        <v>44493</v>
      </c>
      <c r="F284" s="7" t="n">
        <v>44549</v>
      </c>
      <c r="G284" s="5" t="s">
        <v>21</v>
      </c>
      <c r="H284" s="7" t="n">
        <v>45027</v>
      </c>
    </row>
    <row r="285" customFormat="false" ht="15" hidden="false" customHeight="false" outlineLevel="0" collapsed="false">
      <c r="A285" s="5" t="s">
        <v>305</v>
      </c>
      <c r="B285" s="5" t="s">
        <v>20</v>
      </c>
      <c r="C285" s="5" t="n">
        <v>1</v>
      </c>
      <c r="D285" s="6" t="n">
        <v>300000</v>
      </c>
      <c r="E285" s="7" t="n">
        <v>44213</v>
      </c>
      <c r="F285" s="7" t="n">
        <v>44242</v>
      </c>
      <c r="G285" s="5" t="s">
        <v>21</v>
      </c>
      <c r="H285" s="7" t="n">
        <v>44293</v>
      </c>
    </row>
    <row r="286" customFormat="false" ht="15" hidden="false" customHeight="false" outlineLevel="0" collapsed="false">
      <c r="A286" s="5" t="s">
        <v>306</v>
      </c>
      <c r="B286" s="5" t="s">
        <v>20</v>
      </c>
      <c r="C286" s="5" t="n">
        <v>1</v>
      </c>
      <c r="D286" s="6" t="n">
        <v>600000</v>
      </c>
      <c r="E286" s="7" t="n">
        <v>44553</v>
      </c>
      <c r="F286" s="7" t="n">
        <v>44560</v>
      </c>
      <c r="G286" s="5" t="s">
        <v>21</v>
      </c>
      <c r="H286" s="7" t="n">
        <v>44584</v>
      </c>
    </row>
    <row r="287" customFormat="false" ht="15" hidden="false" customHeight="false" outlineLevel="0" collapsed="false">
      <c r="A287" s="5" t="s">
        <v>307</v>
      </c>
      <c r="B287" s="5" t="s">
        <v>20</v>
      </c>
      <c r="C287" s="5" t="n">
        <v>2</v>
      </c>
      <c r="D287" s="6" t="n">
        <v>4500000</v>
      </c>
      <c r="E287" s="7" t="n">
        <v>44204</v>
      </c>
      <c r="F287" s="7" t="n">
        <v>44205</v>
      </c>
      <c r="G287" s="5" t="s">
        <v>21</v>
      </c>
      <c r="H287" s="7" t="n">
        <v>45155</v>
      </c>
    </row>
    <row r="288" customFormat="false" ht="15" hidden="false" customHeight="false" outlineLevel="0" collapsed="false">
      <c r="A288" s="5" t="s">
        <v>308</v>
      </c>
      <c r="B288" s="5" t="s">
        <v>20</v>
      </c>
      <c r="C288" s="5" t="n">
        <v>1</v>
      </c>
      <c r="D288" s="6" t="n">
        <v>300000</v>
      </c>
      <c r="E288" s="7" t="n">
        <v>44524</v>
      </c>
      <c r="F288" s="7" t="n">
        <v>44548</v>
      </c>
      <c r="G288" s="5" t="s">
        <v>21</v>
      </c>
      <c r="H288" s="7" t="n">
        <v>44975</v>
      </c>
    </row>
    <row r="289" customFormat="false" ht="15" hidden="false" customHeight="false" outlineLevel="0" collapsed="false">
      <c r="A289" s="5" t="s">
        <v>309</v>
      </c>
      <c r="B289" s="5" t="s">
        <v>20</v>
      </c>
      <c r="C289" s="5" t="n">
        <v>1</v>
      </c>
      <c r="D289" s="6" t="n">
        <v>1200000</v>
      </c>
      <c r="E289" s="7" t="n">
        <v>44525</v>
      </c>
      <c r="F289" s="7" t="n">
        <v>44544</v>
      </c>
      <c r="G289" s="5" t="s">
        <v>21</v>
      </c>
      <c r="H289" s="7" t="n">
        <v>44568</v>
      </c>
    </row>
    <row r="290" customFormat="false" ht="15" hidden="false" customHeight="false" outlineLevel="0" collapsed="false">
      <c r="A290" s="5" t="s">
        <v>310</v>
      </c>
      <c r="B290" s="5" t="s">
        <v>20</v>
      </c>
      <c r="C290" s="5" t="n">
        <v>1</v>
      </c>
      <c r="D290" s="6" t="n">
        <v>300000</v>
      </c>
      <c r="E290" s="7" t="n">
        <v>44318</v>
      </c>
      <c r="F290" s="7" t="n">
        <v>44357</v>
      </c>
      <c r="G290" s="5" t="s">
        <v>21</v>
      </c>
      <c r="H290" s="7" t="n">
        <v>44427</v>
      </c>
    </row>
    <row r="291" customFormat="false" ht="15" hidden="false" customHeight="false" outlineLevel="0" collapsed="false">
      <c r="A291" s="5" t="s">
        <v>311</v>
      </c>
      <c r="B291" s="5" t="s">
        <v>20</v>
      </c>
      <c r="C291" s="5" t="n">
        <v>2</v>
      </c>
      <c r="D291" s="6" t="n">
        <v>4500000</v>
      </c>
      <c r="E291" s="7" t="n">
        <v>44253</v>
      </c>
      <c r="F291" s="7" t="n">
        <v>44254</v>
      </c>
      <c r="G291" s="5" t="s">
        <v>21</v>
      </c>
      <c r="H291" s="7" t="n">
        <v>44281</v>
      </c>
    </row>
    <row r="292" customFormat="false" ht="15" hidden="false" customHeight="false" outlineLevel="0" collapsed="false">
      <c r="A292" s="5" t="s">
        <v>312</v>
      </c>
      <c r="B292" s="5" t="s">
        <v>20</v>
      </c>
      <c r="C292" s="5" t="n">
        <v>2</v>
      </c>
      <c r="D292" s="6" t="n">
        <v>4500000</v>
      </c>
      <c r="E292" s="7" t="n">
        <v>44309</v>
      </c>
      <c r="F292" s="7" t="n">
        <v>44329</v>
      </c>
      <c r="G292" s="5" t="s">
        <v>21</v>
      </c>
      <c r="H292" s="7" t="n">
        <v>44447</v>
      </c>
    </row>
    <row r="293" customFormat="false" ht="15" hidden="false" customHeight="false" outlineLevel="0" collapsed="false">
      <c r="A293" s="5" t="s">
        <v>313</v>
      </c>
      <c r="B293" s="5" t="s">
        <v>20</v>
      </c>
      <c r="C293" s="5" t="n">
        <v>2</v>
      </c>
      <c r="D293" s="6" t="n">
        <v>4500000</v>
      </c>
      <c r="E293" s="7" t="n">
        <v>44385</v>
      </c>
      <c r="F293" s="7" t="n">
        <v>44392</v>
      </c>
      <c r="G293" s="5" t="s">
        <v>21</v>
      </c>
      <c r="H293" s="7" t="n">
        <v>44639</v>
      </c>
    </row>
    <row r="294" customFormat="false" ht="15" hidden="false" customHeight="false" outlineLevel="0" collapsed="false">
      <c r="A294" s="5" t="s">
        <v>314</v>
      </c>
      <c r="B294" s="5" t="s">
        <v>20</v>
      </c>
      <c r="C294" s="5" t="n">
        <v>1</v>
      </c>
      <c r="D294" s="6" t="n">
        <v>450000</v>
      </c>
      <c r="E294" s="7" t="n">
        <v>44486</v>
      </c>
      <c r="F294" s="7" t="n">
        <v>44505</v>
      </c>
      <c r="G294" s="5" t="s">
        <v>21</v>
      </c>
      <c r="H294" s="7" t="n">
        <v>44659</v>
      </c>
    </row>
    <row r="295" customFormat="false" ht="15" hidden="false" customHeight="false" outlineLevel="0" collapsed="false">
      <c r="A295" s="5" t="s">
        <v>315</v>
      </c>
      <c r="B295" s="5" t="s">
        <v>20</v>
      </c>
      <c r="C295" s="5" t="n">
        <v>1</v>
      </c>
      <c r="D295" s="6" t="n">
        <v>300000</v>
      </c>
      <c r="E295" s="7" t="n">
        <v>44300</v>
      </c>
      <c r="F295" s="7" t="n">
        <v>44336</v>
      </c>
      <c r="G295" s="5" t="s">
        <v>21</v>
      </c>
      <c r="H295" s="7" t="n">
        <v>44415</v>
      </c>
    </row>
    <row r="296" customFormat="false" ht="15" hidden="false" customHeight="false" outlineLevel="0" collapsed="false">
      <c r="A296" s="5" t="s">
        <v>316</v>
      </c>
      <c r="B296" s="5" t="s">
        <v>20</v>
      </c>
      <c r="C296" s="5" t="n">
        <v>1</v>
      </c>
      <c r="D296" s="6" t="n">
        <v>450000</v>
      </c>
      <c r="E296" s="7" t="n">
        <v>44427</v>
      </c>
      <c r="F296" s="7" t="n">
        <v>44428</v>
      </c>
      <c r="G296" s="5" t="s">
        <v>21</v>
      </c>
      <c r="H296" s="7" t="n">
        <v>44451</v>
      </c>
    </row>
    <row r="297" customFormat="false" ht="15" hidden="false" customHeight="false" outlineLevel="0" collapsed="false">
      <c r="A297" s="5" t="s">
        <v>317</v>
      </c>
      <c r="B297" s="5" t="s">
        <v>20</v>
      </c>
      <c r="C297" s="5" t="n">
        <v>1</v>
      </c>
      <c r="D297" s="6" t="n">
        <v>600000</v>
      </c>
      <c r="E297" s="7" t="n">
        <v>44329</v>
      </c>
      <c r="F297" s="7" t="n">
        <v>44385</v>
      </c>
      <c r="G297" s="5" t="s">
        <v>21</v>
      </c>
      <c r="H297" s="7" t="n">
        <v>44551</v>
      </c>
    </row>
    <row r="298" customFormat="false" ht="15" hidden="false" customHeight="false" outlineLevel="0" collapsed="false">
      <c r="A298" s="5" t="s">
        <v>318</v>
      </c>
      <c r="B298" s="5" t="s">
        <v>20</v>
      </c>
      <c r="C298" s="5" t="n">
        <v>2</v>
      </c>
      <c r="D298" s="6" t="n">
        <v>4500000</v>
      </c>
      <c r="E298" s="7" t="n">
        <v>44417</v>
      </c>
      <c r="F298" s="7" t="n">
        <v>44473</v>
      </c>
      <c r="G298" s="5" t="s">
        <v>21</v>
      </c>
      <c r="H298" s="7" t="n">
        <v>44889</v>
      </c>
    </row>
    <row r="299" customFormat="false" ht="15" hidden="false" customHeight="false" outlineLevel="0" collapsed="false">
      <c r="A299" s="5" t="s">
        <v>319</v>
      </c>
      <c r="B299" s="5" t="s">
        <v>20</v>
      </c>
      <c r="C299" s="5" t="n">
        <v>1</v>
      </c>
      <c r="D299" s="6" t="n">
        <v>300000</v>
      </c>
      <c r="E299" s="7" t="n">
        <v>44234</v>
      </c>
      <c r="F299" s="7" t="n">
        <v>44242</v>
      </c>
      <c r="G299" s="5" t="s">
        <v>21</v>
      </c>
      <c r="H299" s="7" t="n">
        <v>44293</v>
      </c>
    </row>
    <row r="300" customFormat="false" ht="15" hidden="false" customHeight="false" outlineLevel="0" collapsed="false">
      <c r="A300" s="5" t="s">
        <v>320</v>
      </c>
      <c r="B300" s="5" t="s">
        <v>20</v>
      </c>
      <c r="C300" s="5" t="n">
        <v>1</v>
      </c>
      <c r="D300" s="6" t="n">
        <v>1200000</v>
      </c>
      <c r="E300" s="7" t="n">
        <v>44496</v>
      </c>
      <c r="F300" s="7" t="n">
        <v>44680</v>
      </c>
      <c r="G300" s="5" t="s">
        <v>21</v>
      </c>
      <c r="H300" s="7" t="n">
        <v>44768</v>
      </c>
    </row>
    <row r="301" customFormat="false" ht="15" hidden="false" customHeight="false" outlineLevel="0" collapsed="false">
      <c r="A301" s="5" t="s">
        <v>321</v>
      </c>
      <c r="B301" s="5" t="s">
        <v>20</v>
      </c>
      <c r="C301" s="5" t="n">
        <v>1</v>
      </c>
      <c r="D301" s="6" t="n">
        <v>600000</v>
      </c>
      <c r="E301" s="7" t="n">
        <v>44463</v>
      </c>
      <c r="F301" s="7" t="n">
        <v>44488</v>
      </c>
      <c r="G301" s="5" t="s">
        <v>21</v>
      </c>
      <c r="H301" s="7" t="n">
        <v>44556</v>
      </c>
    </row>
    <row r="302" customFormat="false" ht="15" hidden="false" customHeight="false" outlineLevel="0" collapsed="false">
      <c r="A302" s="5" t="s">
        <v>322</v>
      </c>
      <c r="B302" s="5" t="s">
        <v>20</v>
      </c>
      <c r="C302" s="5" t="n">
        <v>1</v>
      </c>
      <c r="D302" s="6" t="n">
        <v>300000</v>
      </c>
      <c r="E302" s="7" t="n">
        <v>44328</v>
      </c>
      <c r="F302" s="7" t="n">
        <v>44332</v>
      </c>
      <c r="G302" s="5" t="s">
        <v>21</v>
      </c>
      <c r="H302" s="7" t="n">
        <v>44351</v>
      </c>
    </row>
    <row r="303" customFormat="false" ht="15" hidden="false" customHeight="false" outlineLevel="0" collapsed="false">
      <c r="A303" s="5" t="s">
        <v>323</v>
      </c>
      <c r="B303" s="5" t="s">
        <v>20</v>
      </c>
      <c r="C303" s="5" t="n">
        <v>2</v>
      </c>
      <c r="D303" s="6" t="n">
        <v>4500000</v>
      </c>
      <c r="E303" s="7" t="n">
        <v>44332</v>
      </c>
      <c r="F303" s="7" t="n">
        <v>44398</v>
      </c>
      <c r="G303" s="5" t="s">
        <v>21</v>
      </c>
      <c r="H303" s="7" t="n">
        <v>44415</v>
      </c>
    </row>
    <row r="304" customFormat="false" ht="15" hidden="false" customHeight="false" outlineLevel="0" collapsed="false">
      <c r="A304" s="5" t="s">
        <v>324</v>
      </c>
      <c r="B304" s="5" t="s">
        <v>20</v>
      </c>
      <c r="C304" s="5" t="n">
        <v>1</v>
      </c>
      <c r="D304" s="6" t="n">
        <v>900000</v>
      </c>
      <c r="E304" s="7" t="n">
        <v>44431</v>
      </c>
      <c r="F304" s="7" t="n">
        <v>44452</v>
      </c>
      <c r="G304" s="5" t="s">
        <v>21</v>
      </c>
      <c r="H304" s="7" t="n">
        <v>44793</v>
      </c>
    </row>
    <row r="305" customFormat="false" ht="15" hidden="false" customHeight="false" outlineLevel="0" collapsed="false">
      <c r="A305" s="5" t="s">
        <v>325</v>
      </c>
      <c r="B305" s="5" t="s">
        <v>20</v>
      </c>
      <c r="C305" s="5" t="n">
        <v>1</v>
      </c>
      <c r="D305" s="6" t="n">
        <v>900000</v>
      </c>
      <c r="E305" s="7" t="n">
        <v>44295</v>
      </c>
      <c r="F305" s="7" t="n">
        <v>44304</v>
      </c>
      <c r="G305" s="5" t="s">
        <v>21</v>
      </c>
      <c r="H305" s="7" t="n">
        <v>44386</v>
      </c>
    </row>
    <row r="306" customFormat="false" ht="15" hidden="false" customHeight="false" outlineLevel="0" collapsed="false">
      <c r="A306" s="5" t="s">
        <v>326</v>
      </c>
      <c r="B306" s="5" t="s">
        <v>20</v>
      </c>
      <c r="C306" s="5" t="n">
        <v>1</v>
      </c>
      <c r="D306" s="6" t="n">
        <v>450000</v>
      </c>
      <c r="E306" s="7" t="n">
        <v>44329</v>
      </c>
      <c r="F306" s="7" t="n">
        <v>44389</v>
      </c>
      <c r="G306" s="5" t="s">
        <v>21</v>
      </c>
      <c r="H306" s="7" t="n">
        <v>44399</v>
      </c>
    </row>
    <row r="307" customFormat="false" ht="15" hidden="false" customHeight="false" outlineLevel="0" collapsed="false">
      <c r="A307" s="5" t="s">
        <v>327</v>
      </c>
      <c r="B307" s="5" t="s">
        <v>20</v>
      </c>
      <c r="C307" s="5" t="n">
        <v>1</v>
      </c>
      <c r="D307" s="6" t="n">
        <v>450000</v>
      </c>
      <c r="E307" s="7" t="n">
        <v>44520</v>
      </c>
      <c r="F307" s="7" t="n">
        <v>44569</v>
      </c>
      <c r="G307" s="5" t="s">
        <v>21</v>
      </c>
      <c r="H307" s="7" t="n">
        <v>44594</v>
      </c>
    </row>
    <row r="308" customFormat="false" ht="15" hidden="false" customHeight="false" outlineLevel="0" collapsed="false">
      <c r="A308" s="5" t="s">
        <v>328</v>
      </c>
      <c r="B308" s="5" t="s">
        <v>20</v>
      </c>
      <c r="C308" s="5" t="n">
        <v>1</v>
      </c>
      <c r="D308" s="6" t="n">
        <v>450000</v>
      </c>
      <c r="E308" s="7" t="n">
        <v>44554</v>
      </c>
      <c r="F308" s="7" t="n">
        <v>44558</v>
      </c>
      <c r="G308" s="5" t="s">
        <v>21</v>
      </c>
      <c r="H308" s="7" t="n">
        <v>44583</v>
      </c>
    </row>
    <row r="309" customFormat="false" ht="15" hidden="false" customHeight="false" outlineLevel="0" collapsed="false">
      <c r="A309" s="5" t="s">
        <v>329</v>
      </c>
      <c r="B309" s="5" t="s">
        <v>20</v>
      </c>
      <c r="C309" s="5" t="n">
        <v>2</v>
      </c>
      <c r="D309" s="6" t="n">
        <v>4500000</v>
      </c>
      <c r="E309" s="7" t="n">
        <v>44330</v>
      </c>
      <c r="F309" s="7" t="n">
        <v>44351</v>
      </c>
      <c r="G309" s="5" t="s">
        <v>21</v>
      </c>
      <c r="H309" s="7" t="n">
        <v>44364</v>
      </c>
    </row>
    <row r="310" customFormat="false" ht="15" hidden="false" customHeight="false" outlineLevel="0" collapsed="false">
      <c r="A310" s="5" t="s">
        <v>330</v>
      </c>
      <c r="B310" s="5" t="s">
        <v>20</v>
      </c>
      <c r="C310" s="5" t="n">
        <v>1</v>
      </c>
      <c r="D310" s="6" t="n">
        <v>300000</v>
      </c>
      <c r="E310" s="7" t="n">
        <v>44440</v>
      </c>
      <c r="F310" s="7" t="n">
        <v>44477</v>
      </c>
      <c r="G310" s="5" t="s">
        <v>246</v>
      </c>
      <c r="H310" s="7"/>
    </row>
    <row r="311" customFormat="false" ht="15" hidden="false" customHeight="false" outlineLevel="0" collapsed="false">
      <c r="A311" s="5" t="s">
        <v>331</v>
      </c>
      <c r="B311" s="5" t="s">
        <v>20</v>
      </c>
      <c r="C311" s="5" t="n">
        <v>1</v>
      </c>
      <c r="D311" s="6" t="n">
        <v>600000</v>
      </c>
      <c r="E311" s="7" t="n">
        <v>44276</v>
      </c>
      <c r="F311" s="7" t="n">
        <v>44287</v>
      </c>
      <c r="G311" s="5" t="s">
        <v>21</v>
      </c>
      <c r="H311" s="7" t="n">
        <v>44293</v>
      </c>
    </row>
    <row r="312" customFormat="false" ht="15" hidden="false" customHeight="false" outlineLevel="0" collapsed="false">
      <c r="A312" s="5" t="s">
        <v>332</v>
      </c>
      <c r="B312" s="5" t="s">
        <v>20</v>
      </c>
      <c r="C312" s="5" t="n">
        <v>2</v>
      </c>
      <c r="D312" s="6" t="n">
        <v>4500000</v>
      </c>
      <c r="E312" s="7" t="n">
        <v>44556</v>
      </c>
      <c r="F312" s="7" t="n">
        <v>44580</v>
      </c>
      <c r="G312" s="5" t="s">
        <v>21</v>
      </c>
      <c r="H312" s="7" t="n">
        <v>44985</v>
      </c>
    </row>
    <row r="313" customFormat="false" ht="15" hidden="false" customHeight="false" outlineLevel="0" collapsed="false">
      <c r="A313" s="5" t="s">
        <v>333</v>
      </c>
      <c r="B313" s="5" t="s">
        <v>20</v>
      </c>
      <c r="C313" s="5" t="n">
        <v>1</v>
      </c>
      <c r="D313" s="6" t="n">
        <v>600000</v>
      </c>
      <c r="E313" s="7" t="n">
        <v>44341</v>
      </c>
      <c r="F313" s="7" t="n">
        <v>44369</v>
      </c>
      <c r="G313" s="5" t="s">
        <v>21</v>
      </c>
      <c r="H313" s="7" t="n">
        <v>44584</v>
      </c>
    </row>
    <row r="314" customFormat="false" ht="15" hidden="false" customHeight="false" outlineLevel="0" collapsed="false">
      <c r="A314" s="5" t="s">
        <v>334</v>
      </c>
      <c r="B314" s="5" t="s">
        <v>20</v>
      </c>
      <c r="C314" s="5" t="n">
        <v>2</v>
      </c>
      <c r="D314" s="6" t="n">
        <v>4500000</v>
      </c>
      <c r="E314" s="7" t="n">
        <v>44455</v>
      </c>
      <c r="F314" s="7" t="n">
        <v>44469</v>
      </c>
      <c r="G314" s="5" t="s">
        <v>21</v>
      </c>
      <c r="H314" s="7" t="n">
        <v>44552</v>
      </c>
    </row>
    <row r="315" customFormat="false" ht="15" hidden="false" customHeight="false" outlineLevel="0" collapsed="false">
      <c r="A315" s="5" t="s">
        <v>335</v>
      </c>
      <c r="B315" s="5" t="s">
        <v>20</v>
      </c>
      <c r="C315" s="5" t="n">
        <v>1</v>
      </c>
      <c r="D315" s="6" t="n">
        <v>450000</v>
      </c>
      <c r="E315" s="7" t="n">
        <v>44226</v>
      </c>
      <c r="F315" s="7" t="n">
        <v>44400</v>
      </c>
      <c r="G315" s="5" t="s">
        <v>21</v>
      </c>
      <c r="H315" s="7" t="n">
        <v>44520</v>
      </c>
    </row>
    <row r="316" customFormat="false" ht="15" hidden="false" customHeight="false" outlineLevel="0" collapsed="false">
      <c r="A316" s="5" t="s">
        <v>336</v>
      </c>
      <c r="B316" s="5" t="s">
        <v>20</v>
      </c>
      <c r="C316" s="5" t="n">
        <v>1</v>
      </c>
      <c r="D316" s="6" t="n">
        <v>600000</v>
      </c>
      <c r="E316" s="7" t="n">
        <v>44346</v>
      </c>
      <c r="F316" s="7" t="n">
        <v>44394</v>
      </c>
      <c r="G316" s="5" t="s">
        <v>21</v>
      </c>
      <c r="H316" s="7" t="n">
        <v>44424</v>
      </c>
    </row>
    <row r="317" customFormat="false" ht="15" hidden="false" customHeight="false" outlineLevel="0" collapsed="false">
      <c r="A317" s="5" t="s">
        <v>337</v>
      </c>
      <c r="B317" s="5" t="s">
        <v>20</v>
      </c>
      <c r="C317" s="5" t="n">
        <v>1</v>
      </c>
      <c r="D317" s="6" t="n">
        <v>300000</v>
      </c>
      <c r="E317" s="7" t="n">
        <v>44474</v>
      </c>
      <c r="F317" s="7" t="n">
        <v>44481</v>
      </c>
      <c r="G317" s="5" t="s">
        <v>21</v>
      </c>
      <c r="H317" s="7" t="n">
        <v>44500</v>
      </c>
    </row>
    <row r="318" customFormat="false" ht="15" hidden="false" customHeight="false" outlineLevel="0" collapsed="false">
      <c r="A318" s="5" t="s">
        <v>338</v>
      </c>
      <c r="B318" s="5" t="s">
        <v>20</v>
      </c>
      <c r="C318" s="5" t="n">
        <v>1</v>
      </c>
      <c r="D318" s="6" t="n">
        <v>300000</v>
      </c>
      <c r="E318" s="7" t="n">
        <v>44513</v>
      </c>
      <c r="F318" s="7" t="n">
        <v>44544</v>
      </c>
      <c r="G318" s="5" t="s">
        <v>21</v>
      </c>
      <c r="H318" s="7" t="n">
        <v>44585</v>
      </c>
    </row>
    <row r="319" customFormat="false" ht="15" hidden="false" customHeight="false" outlineLevel="0" collapsed="false">
      <c r="A319" s="5" t="s">
        <v>339</v>
      </c>
      <c r="B319" s="5" t="s">
        <v>20</v>
      </c>
      <c r="C319" s="5" t="n">
        <v>1</v>
      </c>
      <c r="D319" s="6" t="n">
        <v>1200000</v>
      </c>
      <c r="E319" s="7" t="n">
        <v>44226</v>
      </c>
      <c r="F319" s="7" t="n">
        <v>44264</v>
      </c>
      <c r="G319" s="5" t="s">
        <v>21</v>
      </c>
      <c r="H319" s="7" t="n">
        <v>45428</v>
      </c>
    </row>
    <row r="320" customFormat="false" ht="15" hidden="false" customHeight="false" outlineLevel="0" collapsed="false">
      <c r="A320" s="5" t="s">
        <v>340</v>
      </c>
      <c r="B320" s="5" t="s">
        <v>20</v>
      </c>
      <c r="C320" s="5" t="n">
        <v>1</v>
      </c>
      <c r="D320" s="6" t="n">
        <v>300000</v>
      </c>
      <c r="E320" s="7" t="n">
        <v>44402</v>
      </c>
      <c r="F320" s="7" t="n">
        <v>44420</v>
      </c>
      <c r="G320" s="5" t="s">
        <v>21</v>
      </c>
      <c r="H320" s="7" t="n">
        <v>44811</v>
      </c>
    </row>
    <row r="321" customFormat="false" ht="15" hidden="false" customHeight="false" outlineLevel="0" collapsed="false">
      <c r="A321" s="5" t="s">
        <v>341</v>
      </c>
      <c r="B321" s="5" t="s">
        <v>20</v>
      </c>
      <c r="C321" s="5" t="n">
        <v>1</v>
      </c>
      <c r="D321" s="6" t="n">
        <v>1200000</v>
      </c>
      <c r="E321" s="7" t="n">
        <v>44364</v>
      </c>
      <c r="F321" s="7" t="n">
        <v>44368</v>
      </c>
      <c r="G321" s="5" t="s">
        <v>21</v>
      </c>
      <c r="H321" s="7" t="n">
        <v>44419</v>
      </c>
    </row>
    <row r="322" customFormat="false" ht="15" hidden="false" customHeight="false" outlineLevel="0" collapsed="false">
      <c r="A322" s="5" t="s">
        <v>342</v>
      </c>
      <c r="B322" s="5" t="s">
        <v>20</v>
      </c>
      <c r="C322" s="5" t="n">
        <v>1</v>
      </c>
      <c r="D322" s="6" t="n">
        <v>1200000</v>
      </c>
      <c r="E322" s="7" t="n">
        <v>44835</v>
      </c>
      <c r="F322" s="7" t="n">
        <v>44841</v>
      </c>
      <c r="G322" s="5" t="s">
        <v>21</v>
      </c>
      <c r="H322" s="7" t="n">
        <v>44849</v>
      </c>
    </row>
    <row r="323" customFormat="false" ht="15" hidden="false" customHeight="false" outlineLevel="0" collapsed="false">
      <c r="A323" s="5" t="s">
        <v>343</v>
      </c>
      <c r="B323" s="5" t="s">
        <v>20</v>
      </c>
      <c r="C323" s="5" t="n">
        <v>1</v>
      </c>
      <c r="D323" s="6" t="n">
        <v>900000</v>
      </c>
      <c r="E323" s="7" t="n">
        <v>44905</v>
      </c>
      <c r="F323" s="7" t="n">
        <v>44923</v>
      </c>
      <c r="G323" s="5" t="s">
        <v>21</v>
      </c>
      <c r="H323" s="7" t="n">
        <v>45480</v>
      </c>
    </row>
    <row r="324" customFormat="false" ht="15" hidden="false" customHeight="false" outlineLevel="0" collapsed="false">
      <c r="A324" s="5" t="s">
        <v>344</v>
      </c>
      <c r="B324" s="5" t="s">
        <v>20</v>
      </c>
      <c r="C324" s="5" t="n">
        <v>1</v>
      </c>
      <c r="D324" s="6" t="n">
        <v>450000</v>
      </c>
      <c r="E324" s="7" t="n">
        <v>44770</v>
      </c>
      <c r="F324" s="7" t="n">
        <v>44835</v>
      </c>
      <c r="G324" s="5" t="s">
        <v>21</v>
      </c>
      <c r="H324" s="7" t="n">
        <v>45851</v>
      </c>
    </row>
    <row r="325" customFormat="false" ht="15" hidden="false" customHeight="false" outlineLevel="0" collapsed="false">
      <c r="A325" s="5" t="s">
        <v>345</v>
      </c>
      <c r="B325" s="5" t="s">
        <v>20</v>
      </c>
      <c r="C325" s="5" t="n">
        <v>1</v>
      </c>
      <c r="D325" s="6" t="n">
        <v>450000</v>
      </c>
      <c r="E325" s="7" t="n">
        <v>44868</v>
      </c>
      <c r="F325" s="7" t="n">
        <v>44880</v>
      </c>
      <c r="G325" s="5" t="s">
        <v>21</v>
      </c>
      <c r="H325" s="7" t="n">
        <v>45135</v>
      </c>
    </row>
    <row r="326" customFormat="false" ht="15" hidden="false" customHeight="false" outlineLevel="0" collapsed="false">
      <c r="A326" s="5" t="s">
        <v>346</v>
      </c>
      <c r="B326" s="5" t="s">
        <v>20</v>
      </c>
      <c r="C326" s="5" t="n">
        <v>2</v>
      </c>
      <c r="D326" s="6" t="n">
        <v>4500000</v>
      </c>
      <c r="E326" s="7" t="n">
        <v>44640</v>
      </c>
      <c r="F326" s="7" t="n">
        <v>44672</v>
      </c>
      <c r="G326" s="5" t="s">
        <v>21</v>
      </c>
      <c r="H326" s="7" t="n">
        <v>45005</v>
      </c>
    </row>
    <row r="327" customFormat="false" ht="15" hidden="false" customHeight="false" outlineLevel="0" collapsed="false">
      <c r="A327" s="5" t="s">
        <v>347</v>
      </c>
      <c r="B327" s="5" t="s">
        <v>20</v>
      </c>
      <c r="C327" s="5" t="n">
        <v>1</v>
      </c>
      <c r="D327" s="6" t="n">
        <v>1200000</v>
      </c>
      <c r="E327" s="7" t="n">
        <v>44676</v>
      </c>
      <c r="F327" s="7" t="n">
        <v>44680</v>
      </c>
      <c r="G327" s="5" t="s">
        <v>21</v>
      </c>
      <c r="H327" s="7" t="n">
        <v>45115</v>
      </c>
    </row>
    <row r="328" customFormat="false" ht="15" hidden="false" customHeight="false" outlineLevel="0" collapsed="false">
      <c r="A328" s="5" t="s">
        <v>348</v>
      </c>
      <c r="B328" s="5" t="s">
        <v>20</v>
      </c>
      <c r="C328" s="5" t="n">
        <v>1</v>
      </c>
      <c r="D328" s="6" t="n">
        <v>450000</v>
      </c>
      <c r="E328" s="7" t="n">
        <v>44639</v>
      </c>
      <c r="F328" s="7" t="n">
        <v>44739</v>
      </c>
      <c r="G328" s="5" t="s">
        <v>246</v>
      </c>
      <c r="H328" s="7"/>
    </row>
    <row r="329" customFormat="false" ht="15" hidden="false" customHeight="false" outlineLevel="0" collapsed="false">
      <c r="A329" s="5" t="s">
        <v>349</v>
      </c>
      <c r="B329" s="5" t="s">
        <v>20</v>
      </c>
      <c r="C329" s="5" t="n">
        <v>1</v>
      </c>
      <c r="D329" s="6" t="n">
        <v>300000</v>
      </c>
      <c r="E329" s="7" t="n">
        <v>44610</v>
      </c>
      <c r="F329" s="7" t="n">
        <v>44656</v>
      </c>
      <c r="G329" s="5" t="s">
        <v>21</v>
      </c>
      <c r="H329" s="7" t="n">
        <v>44687</v>
      </c>
    </row>
    <row r="330" customFormat="false" ht="15" hidden="false" customHeight="false" outlineLevel="0" collapsed="false">
      <c r="A330" s="5" t="s">
        <v>350</v>
      </c>
      <c r="B330" s="5" t="s">
        <v>20</v>
      </c>
      <c r="C330" s="5" t="n">
        <v>2</v>
      </c>
      <c r="D330" s="6" t="n">
        <v>4500000</v>
      </c>
      <c r="E330" s="7" t="n">
        <v>44757</v>
      </c>
      <c r="F330" s="7" t="n">
        <v>44797</v>
      </c>
      <c r="G330" s="5" t="s">
        <v>21</v>
      </c>
      <c r="H330" s="7" t="n">
        <v>44926</v>
      </c>
    </row>
    <row r="331" customFormat="false" ht="15" hidden="false" customHeight="false" outlineLevel="0" collapsed="false">
      <c r="A331" s="5" t="s">
        <v>351</v>
      </c>
      <c r="B331" s="5" t="s">
        <v>20</v>
      </c>
      <c r="C331" s="5" t="n">
        <v>1</v>
      </c>
      <c r="D331" s="6" t="n">
        <v>300000</v>
      </c>
      <c r="E331" s="7" t="n">
        <v>44905</v>
      </c>
      <c r="F331" s="7" t="n">
        <v>44951</v>
      </c>
      <c r="G331" s="5" t="s">
        <v>21</v>
      </c>
      <c r="H331" s="7" t="n">
        <v>45259</v>
      </c>
    </row>
    <row r="332" customFormat="false" ht="15" hidden="false" customHeight="false" outlineLevel="0" collapsed="false">
      <c r="A332" s="5" t="s">
        <v>352</v>
      </c>
      <c r="B332" s="5" t="s">
        <v>20</v>
      </c>
      <c r="C332" s="5" t="n">
        <v>1</v>
      </c>
      <c r="D332" s="6" t="n">
        <v>600000</v>
      </c>
      <c r="E332" s="7" t="n">
        <v>44865</v>
      </c>
      <c r="F332" s="7" t="n">
        <v>44884</v>
      </c>
      <c r="G332" s="5" t="s">
        <v>21</v>
      </c>
      <c r="H332" s="7" t="n">
        <v>44968</v>
      </c>
    </row>
    <row r="333" customFormat="false" ht="15" hidden="false" customHeight="false" outlineLevel="0" collapsed="false">
      <c r="A333" s="5" t="s">
        <v>353</v>
      </c>
      <c r="B333" s="5" t="s">
        <v>20</v>
      </c>
      <c r="C333" s="5" t="n">
        <v>1</v>
      </c>
      <c r="D333" s="6" t="n">
        <v>900000</v>
      </c>
      <c r="E333" s="7" t="n">
        <v>44846</v>
      </c>
      <c r="F333" s="7" t="n">
        <v>44846</v>
      </c>
      <c r="G333" s="5" t="s">
        <v>21</v>
      </c>
      <c r="H333" s="7" t="n">
        <v>45472</v>
      </c>
    </row>
    <row r="334" customFormat="false" ht="15" hidden="false" customHeight="false" outlineLevel="0" collapsed="false">
      <c r="A334" s="5" t="s">
        <v>354</v>
      </c>
      <c r="B334" s="5" t="s">
        <v>20</v>
      </c>
      <c r="C334" s="5" t="n">
        <v>1</v>
      </c>
      <c r="D334" s="6" t="n">
        <v>450000</v>
      </c>
      <c r="E334" s="7" t="n">
        <v>44693</v>
      </c>
      <c r="F334" s="7" t="n">
        <v>44693</v>
      </c>
      <c r="G334" s="5" t="s">
        <v>21</v>
      </c>
      <c r="H334" s="7" t="n">
        <v>44720</v>
      </c>
    </row>
    <row r="335" customFormat="false" ht="15" hidden="false" customHeight="false" outlineLevel="0" collapsed="false">
      <c r="A335" s="5" t="s">
        <v>355</v>
      </c>
      <c r="B335" s="5" t="s">
        <v>20</v>
      </c>
      <c r="C335" s="5" t="n">
        <v>1</v>
      </c>
      <c r="D335" s="6" t="n">
        <v>1200000</v>
      </c>
      <c r="E335" s="7" t="n">
        <v>44741</v>
      </c>
      <c r="F335" s="7" t="n">
        <v>44768</v>
      </c>
      <c r="G335" s="5" t="s">
        <v>21</v>
      </c>
      <c r="H335" s="7" t="n">
        <v>45048</v>
      </c>
    </row>
    <row r="336" customFormat="false" ht="15" hidden="false" customHeight="false" outlineLevel="0" collapsed="false">
      <c r="A336" s="5" t="s">
        <v>356</v>
      </c>
      <c r="B336" s="5" t="s">
        <v>20</v>
      </c>
      <c r="C336" s="5" t="n">
        <v>1</v>
      </c>
      <c r="D336" s="6" t="n">
        <v>900000</v>
      </c>
      <c r="E336" s="7" t="n">
        <v>44726</v>
      </c>
      <c r="F336" s="7" t="n">
        <v>44740</v>
      </c>
      <c r="G336" s="5" t="s">
        <v>21</v>
      </c>
      <c r="H336" s="7" t="n">
        <v>44808</v>
      </c>
    </row>
    <row r="337" customFormat="false" ht="15" hidden="false" customHeight="false" outlineLevel="0" collapsed="false">
      <c r="A337" s="5" t="s">
        <v>357</v>
      </c>
      <c r="B337" s="5" t="s">
        <v>20</v>
      </c>
      <c r="C337" s="5" t="n">
        <v>4</v>
      </c>
      <c r="D337" s="6" t="n">
        <v>40000000</v>
      </c>
      <c r="E337" s="7" t="n">
        <v>44586</v>
      </c>
      <c r="F337" s="7" t="n">
        <v>44586</v>
      </c>
      <c r="G337" s="5" t="s">
        <v>246</v>
      </c>
      <c r="H337" s="7"/>
    </row>
    <row r="338" customFormat="false" ht="15" hidden="false" customHeight="false" outlineLevel="0" collapsed="false">
      <c r="A338" s="5" t="s">
        <v>358</v>
      </c>
      <c r="B338" s="5" t="s">
        <v>20</v>
      </c>
      <c r="C338" s="5" t="n">
        <v>1</v>
      </c>
      <c r="D338" s="6" t="n">
        <v>300000</v>
      </c>
      <c r="E338" s="7" t="n">
        <v>44718</v>
      </c>
      <c r="F338" s="7" t="n">
        <v>44718</v>
      </c>
      <c r="G338" s="5" t="s">
        <v>21</v>
      </c>
      <c r="H338" s="7" t="n">
        <v>44926</v>
      </c>
    </row>
    <row r="339" customFormat="false" ht="15" hidden="false" customHeight="false" outlineLevel="0" collapsed="false">
      <c r="A339" s="5" t="s">
        <v>359</v>
      </c>
      <c r="B339" s="5" t="s">
        <v>20</v>
      </c>
      <c r="C339" s="5" t="n">
        <v>1</v>
      </c>
      <c r="D339" s="6" t="n">
        <v>600000</v>
      </c>
      <c r="E339" s="7" t="n">
        <v>44925</v>
      </c>
      <c r="F339" s="7" t="n">
        <v>44984</v>
      </c>
      <c r="G339" s="5" t="s">
        <v>21</v>
      </c>
      <c r="H339" s="7" t="n">
        <v>45013</v>
      </c>
    </row>
    <row r="340" customFormat="false" ht="15" hidden="false" customHeight="false" outlineLevel="0" collapsed="false">
      <c r="A340" s="5" t="s">
        <v>360</v>
      </c>
      <c r="B340" s="5" t="s">
        <v>20</v>
      </c>
      <c r="C340" s="5" t="n">
        <v>2</v>
      </c>
      <c r="D340" s="6" t="n">
        <v>4500000</v>
      </c>
      <c r="E340" s="7" t="n">
        <v>44641</v>
      </c>
      <c r="F340" s="7" t="n">
        <v>44665</v>
      </c>
      <c r="G340" s="5" t="s">
        <v>21</v>
      </c>
      <c r="H340" s="7" t="n">
        <v>44690</v>
      </c>
    </row>
    <row r="341" customFormat="false" ht="15" hidden="false" customHeight="false" outlineLevel="0" collapsed="false">
      <c r="A341" s="5" t="s">
        <v>361</v>
      </c>
      <c r="B341" s="5" t="s">
        <v>20</v>
      </c>
      <c r="C341" s="5" t="n">
        <v>1</v>
      </c>
      <c r="D341" s="6" t="n">
        <v>900000</v>
      </c>
      <c r="E341" s="7" t="n">
        <v>44883</v>
      </c>
      <c r="F341" s="7" t="n">
        <v>45511</v>
      </c>
      <c r="G341" s="5" t="s">
        <v>21</v>
      </c>
      <c r="H341" s="7" t="n">
        <v>45710</v>
      </c>
    </row>
    <row r="342" customFormat="false" ht="15" hidden="false" customHeight="false" outlineLevel="0" collapsed="false">
      <c r="A342" s="5" t="s">
        <v>362</v>
      </c>
      <c r="B342" s="5" t="s">
        <v>20</v>
      </c>
      <c r="C342" s="5" t="n">
        <v>1</v>
      </c>
      <c r="D342" s="6" t="n">
        <v>300000</v>
      </c>
      <c r="E342" s="7" t="n">
        <v>44702</v>
      </c>
      <c r="F342" s="7" t="n">
        <v>44731</v>
      </c>
      <c r="G342" s="5" t="s">
        <v>21</v>
      </c>
      <c r="H342" s="7" t="n">
        <v>45564</v>
      </c>
    </row>
    <row r="343" customFormat="false" ht="15" hidden="false" customHeight="false" outlineLevel="0" collapsed="false">
      <c r="A343" s="5" t="s">
        <v>363</v>
      </c>
      <c r="B343" s="5" t="s">
        <v>20</v>
      </c>
      <c r="C343" s="5" t="n">
        <v>1</v>
      </c>
      <c r="D343" s="6" t="n">
        <v>900000</v>
      </c>
      <c r="E343" s="7" t="n">
        <v>44568</v>
      </c>
      <c r="F343" s="7" t="n">
        <v>44571</v>
      </c>
      <c r="G343" s="5" t="s">
        <v>21</v>
      </c>
      <c r="H343" s="7" t="n">
        <v>44638</v>
      </c>
    </row>
    <row r="344" customFormat="false" ht="15" hidden="false" customHeight="false" outlineLevel="0" collapsed="false">
      <c r="A344" s="5" t="s">
        <v>364</v>
      </c>
      <c r="B344" s="5" t="s">
        <v>20</v>
      </c>
      <c r="C344" s="5" t="n">
        <v>2</v>
      </c>
      <c r="D344" s="6" t="n">
        <v>4500000</v>
      </c>
      <c r="E344" s="7" t="n">
        <v>44871</v>
      </c>
      <c r="F344" s="7" t="n">
        <v>44880</v>
      </c>
      <c r="G344" s="5" t="s">
        <v>21</v>
      </c>
      <c r="H344" s="7" t="n">
        <v>44909</v>
      </c>
    </row>
    <row r="345" customFormat="false" ht="15" hidden="false" customHeight="false" outlineLevel="0" collapsed="false">
      <c r="A345" s="5" t="s">
        <v>365</v>
      </c>
      <c r="B345" s="5" t="s">
        <v>20</v>
      </c>
      <c r="C345" s="5" t="n">
        <v>2</v>
      </c>
      <c r="D345" s="6" t="n">
        <v>4500000</v>
      </c>
      <c r="E345" s="7" t="n">
        <v>44870</v>
      </c>
      <c r="F345" s="7" t="n">
        <v>44875</v>
      </c>
      <c r="G345" s="5" t="s">
        <v>21</v>
      </c>
      <c r="H345" s="7" t="n">
        <v>44894</v>
      </c>
    </row>
    <row r="346" customFormat="false" ht="15" hidden="false" customHeight="false" outlineLevel="0" collapsed="false">
      <c r="A346" s="5" t="s">
        <v>366</v>
      </c>
      <c r="B346" s="5" t="s">
        <v>20</v>
      </c>
      <c r="C346" s="5" t="n">
        <v>1</v>
      </c>
      <c r="D346" s="6" t="n">
        <v>900000</v>
      </c>
      <c r="E346" s="7" t="n">
        <v>44669</v>
      </c>
      <c r="F346" s="7" t="n">
        <v>44713</v>
      </c>
      <c r="G346" s="5" t="s">
        <v>21</v>
      </c>
      <c r="H346" s="7" t="n">
        <v>44747</v>
      </c>
    </row>
    <row r="347" customFormat="false" ht="15" hidden="false" customHeight="false" outlineLevel="0" collapsed="false">
      <c r="A347" s="5" t="s">
        <v>367</v>
      </c>
      <c r="B347" s="5" t="s">
        <v>20</v>
      </c>
      <c r="C347" s="5" t="n">
        <v>1</v>
      </c>
      <c r="D347" s="6" t="n">
        <v>600000</v>
      </c>
      <c r="E347" s="7" t="n">
        <v>44590</v>
      </c>
      <c r="F347" s="7" t="n">
        <v>44596</v>
      </c>
      <c r="G347" s="5" t="s">
        <v>21</v>
      </c>
      <c r="H347" s="7" t="n">
        <v>45008</v>
      </c>
    </row>
    <row r="348" customFormat="false" ht="15" hidden="false" customHeight="false" outlineLevel="0" collapsed="false">
      <c r="A348" s="5" t="s">
        <v>368</v>
      </c>
      <c r="B348" s="5" t="s">
        <v>20</v>
      </c>
      <c r="C348" s="5" t="n">
        <v>1</v>
      </c>
      <c r="D348" s="6" t="n">
        <v>450000</v>
      </c>
      <c r="E348" s="7" t="n">
        <v>44627</v>
      </c>
      <c r="F348" s="7" t="n">
        <v>44639</v>
      </c>
      <c r="G348" s="5" t="s">
        <v>21</v>
      </c>
      <c r="H348" s="7" t="n">
        <v>44696</v>
      </c>
    </row>
    <row r="349" customFormat="false" ht="15" hidden="false" customHeight="false" outlineLevel="0" collapsed="false">
      <c r="A349" s="5" t="s">
        <v>369</v>
      </c>
      <c r="B349" s="5" t="s">
        <v>20</v>
      </c>
      <c r="C349" s="5" t="n">
        <v>1</v>
      </c>
      <c r="D349" s="6" t="n">
        <v>450000</v>
      </c>
      <c r="E349" s="7" t="n">
        <v>44576</v>
      </c>
      <c r="F349" s="7" t="n">
        <v>44896</v>
      </c>
      <c r="G349" s="5" t="s">
        <v>21</v>
      </c>
      <c r="H349" s="7" t="n">
        <v>45390</v>
      </c>
    </row>
    <row r="350" customFormat="false" ht="15" hidden="false" customHeight="false" outlineLevel="0" collapsed="false">
      <c r="A350" s="5" t="s">
        <v>370</v>
      </c>
      <c r="B350" s="5" t="s">
        <v>20</v>
      </c>
      <c r="C350" s="5" t="n">
        <v>1</v>
      </c>
      <c r="D350" s="6" t="n">
        <v>300000</v>
      </c>
      <c r="E350" s="7" t="n">
        <v>44738</v>
      </c>
      <c r="F350" s="7" t="n">
        <v>44751</v>
      </c>
      <c r="G350" s="5" t="s">
        <v>21</v>
      </c>
      <c r="H350" s="7" t="n">
        <v>45130</v>
      </c>
    </row>
    <row r="351" customFormat="false" ht="15" hidden="false" customHeight="false" outlineLevel="0" collapsed="false">
      <c r="A351" s="5" t="s">
        <v>371</v>
      </c>
      <c r="B351" s="5" t="s">
        <v>20</v>
      </c>
      <c r="C351" s="5" t="n">
        <v>1</v>
      </c>
      <c r="D351" s="6" t="n">
        <v>600000</v>
      </c>
      <c r="E351" s="7" t="n">
        <v>44607</v>
      </c>
      <c r="F351" s="7" t="n">
        <v>44618</v>
      </c>
      <c r="G351" s="5" t="s">
        <v>21</v>
      </c>
      <c r="H351" s="7" t="n">
        <v>44644</v>
      </c>
    </row>
    <row r="352" customFormat="false" ht="15" hidden="false" customHeight="false" outlineLevel="0" collapsed="false">
      <c r="A352" s="5" t="s">
        <v>372</v>
      </c>
      <c r="B352" s="5" t="s">
        <v>20</v>
      </c>
      <c r="C352" s="5" t="n">
        <v>1</v>
      </c>
      <c r="D352" s="6" t="n">
        <v>600000</v>
      </c>
      <c r="E352" s="7" t="n">
        <v>44805</v>
      </c>
      <c r="F352" s="7" t="n">
        <v>44833</v>
      </c>
      <c r="G352" s="5" t="s">
        <v>21</v>
      </c>
      <c r="H352" s="7" t="n">
        <v>45041</v>
      </c>
    </row>
    <row r="353" customFormat="false" ht="15" hidden="false" customHeight="false" outlineLevel="0" collapsed="false">
      <c r="A353" s="5" t="s">
        <v>373</v>
      </c>
      <c r="B353" s="5" t="s">
        <v>20</v>
      </c>
      <c r="C353" s="5" t="n">
        <v>1</v>
      </c>
      <c r="D353" s="6" t="n">
        <v>300000</v>
      </c>
      <c r="E353" s="7" t="n">
        <v>44782</v>
      </c>
      <c r="F353" s="7" t="n">
        <v>44787</v>
      </c>
      <c r="G353" s="5" t="s">
        <v>21</v>
      </c>
      <c r="H353" s="7" t="n">
        <v>44816</v>
      </c>
    </row>
    <row r="354" customFormat="false" ht="15" hidden="false" customHeight="false" outlineLevel="0" collapsed="false">
      <c r="A354" s="5" t="s">
        <v>374</v>
      </c>
      <c r="B354" s="5" t="s">
        <v>20</v>
      </c>
      <c r="C354" s="5" t="n">
        <v>1</v>
      </c>
      <c r="D354" s="6" t="n">
        <v>450000</v>
      </c>
      <c r="E354" s="7" t="n">
        <v>44917</v>
      </c>
      <c r="F354" s="7" t="n">
        <v>44950</v>
      </c>
      <c r="G354" s="5" t="s">
        <v>21</v>
      </c>
      <c r="H354" s="7" t="n">
        <v>45329</v>
      </c>
    </row>
    <row r="355" customFormat="false" ht="15" hidden="false" customHeight="false" outlineLevel="0" collapsed="false">
      <c r="A355" s="5" t="s">
        <v>375</v>
      </c>
      <c r="B355" s="5" t="s">
        <v>20</v>
      </c>
      <c r="C355" s="5" t="n">
        <v>1</v>
      </c>
      <c r="D355" s="6" t="n">
        <v>600000</v>
      </c>
      <c r="E355" s="7" t="n">
        <v>44790</v>
      </c>
      <c r="F355" s="7" t="n">
        <v>44791</v>
      </c>
      <c r="G355" s="5" t="s">
        <v>21</v>
      </c>
      <c r="H355" s="7" t="n">
        <v>44799</v>
      </c>
    </row>
    <row r="356" customFormat="false" ht="15" hidden="false" customHeight="false" outlineLevel="0" collapsed="false">
      <c r="A356" s="5" t="s">
        <v>376</v>
      </c>
      <c r="B356" s="5" t="s">
        <v>20</v>
      </c>
      <c r="C356" s="5" t="n">
        <v>1</v>
      </c>
      <c r="D356" s="6" t="n">
        <v>450000</v>
      </c>
      <c r="E356" s="7" t="n">
        <v>44895</v>
      </c>
      <c r="F356" s="7" t="n">
        <v>44904</v>
      </c>
      <c r="G356" s="5" t="s">
        <v>21</v>
      </c>
      <c r="H356" s="7" t="n">
        <v>44923</v>
      </c>
    </row>
    <row r="357" customFormat="false" ht="15" hidden="false" customHeight="false" outlineLevel="0" collapsed="false">
      <c r="A357" s="5" t="s">
        <v>377</v>
      </c>
      <c r="B357" s="5" t="s">
        <v>20</v>
      </c>
      <c r="C357" s="5" t="n">
        <v>1</v>
      </c>
      <c r="D357" s="6" t="n">
        <v>1200000</v>
      </c>
      <c r="E357" s="7" t="n">
        <v>44711</v>
      </c>
      <c r="F357" s="7" t="n">
        <v>44732</v>
      </c>
      <c r="G357" s="5" t="s">
        <v>21</v>
      </c>
      <c r="H357" s="7" t="n">
        <v>44789</v>
      </c>
    </row>
    <row r="358" customFormat="false" ht="15" hidden="false" customHeight="false" outlineLevel="0" collapsed="false">
      <c r="A358" s="5" t="s">
        <v>378</v>
      </c>
      <c r="B358" s="5" t="s">
        <v>20</v>
      </c>
      <c r="C358" s="5" t="n">
        <v>1</v>
      </c>
      <c r="D358" s="6" t="n">
        <v>900000</v>
      </c>
      <c r="E358" s="7" t="n">
        <v>44614</v>
      </c>
      <c r="F358" s="7" t="n">
        <v>44628</v>
      </c>
      <c r="G358" s="5" t="s">
        <v>21</v>
      </c>
      <c r="H358" s="7" t="n">
        <v>44666</v>
      </c>
    </row>
    <row r="359" customFormat="false" ht="15" hidden="false" customHeight="false" outlineLevel="0" collapsed="false">
      <c r="A359" s="5" t="s">
        <v>379</v>
      </c>
      <c r="B359" s="5" t="s">
        <v>20</v>
      </c>
      <c r="C359" s="5" t="n">
        <v>1</v>
      </c>
      <c r="D359" s="6" t="n">
        <v>450000</v>
      </c>
      <c r="E359" s="7" t="n">
        <v>44637</v>
      </c>
      <c r="F359" s="7" t="n">
        <v>44644</v>
      </c>
      <c r="G359" s="5" t="s">
        <v>21</v>
      </c>
      <c r="H359" s="7" t="n">
        <v>44683</v>
      </c>
    </row>
    <row r="360" customFormat="false" ht="15" hidden="false" customHeight="false" outlineLevel="0" collapsed="false">
      <c r="A360" s="5" t="s">
        <v>380</v>
      </c>
      <c r="B360" s="5" t="s">
        <v>20</v>
      </c>
      <c r="C360" s="5" t="n">
        <v>1</v>
      </c>
      <c r="D360" s="6" t="n">
        <v>600000</v>
      </c>
      <c r="E360" s="7" t="n">
        <v>44640</v>
      </c>
      <c r="F360" s="7" t="n">
        <v>44659</v>
      </c>
      <c r="G360" s="5" t="s">
        <v>21</v>
      </c>
      <c r="H360" s="7" t="n">
        <v>44773</v>
      </c>
    </row>
    <row r="361" customFormat="false" ht="15" hidden="false" customHeight="false" outlineLevel="0" collapsed="false">
      <c r="A361" s="5" t="s">
        <v>381</v>
      </c>
      <c r="B361" s="5" t="s">
        <v>20</v>
      </c>
      <c r="C361" s="5" t="n">
        <v>3</v>
      </c>
      <c r="D361" s="6" t="n">
        <v>12000000</v>
      </c>
      <c r="E361" s="7" t="n">
        <v>44668</v>
      </c>
      <c r="F361" s="7" t="n">
        <v>44686</v>
      </c>
      <c r="G361" s="5" t="s">
        <v>21</v>
      </c>
      <c r="H361" s="7" t="n">
        <v>44742</v>
      </c>
    </row>
    <row r="362" customFormat="false" ht="15" hidden="false" customHeight="false" outlineLevel="0" collapsed="false">
      <c r="A362" s="5" t="s">
        <v>382</v>
      </c>
      <c r="B362" s="5" t="s">
        <v>20</v>
      </c>
      <c r="C362" s="5" t="n">
        <v>1</v>
      </c>
      <c r="D362" s="6" t="n">
        <v>900000</v>
      </c>
      <c r="E362" s="7" t="n">
        <v>44634</v>
      </c>
      <c r="F362" s="7" t="n">
        <v>44642</v>
      </c>
      <c r="G362" s="5" t="s">
        <v>21</v>
      </c>
      <c r="H362" s="7" t="n">
        <v>44753</v>
      </c>
    </row>
    <row r="363" customFormat="false" ht="15" hidden="false" customHeight="false" outlineLevel="0" collapsed="false">
      <c r="A363" s="5" t="s">
        <v>383</v>
      </c>
      <c r="B363" s="5" t="s">
        <v>20</v>
      </c>
      <c r="C363" s="5" t="n">
        <v>1</v>
      </c>
      <c r="D363" s="6" t="n">
        <v>1200000</v>
      </c>
      <c r="E363" s="7" t="n">
        <v>44667</v>
      </c>
      <c r="F363" s="7" t="n">
        <v>44705</v>
      </c>
      <c r="G363" s="5" t="s">
        <v>21</v>
      </c>
      <c r="H363" s="7" t="n">
        <v>44797</v>
      </c>
    </row>
    <row r="364" customFormat="false" ht="15" hidden="false" customHeight="false" outlineLevel="0" collapsed="false">
      <c r="A364" s="5" t="s">
        <v>384</v>
      </c>
      <c r="B364" s="5" t="s">
        <v>20</v>
      </c>
      <c r="C364" s="5" t="n">
        <v>1</v>
      </c>
      <c r="D364" s="6" t="n">
        <v>1200000</v>
      </c>
      <c r="E364" s="7" t="n">
        <v>44715</v>
      </c>
      <c r="F364" s="7" t="n">
        <v>44778</v>
      </c>
      <c r="G364" s="5" t="s">
        <v>21</v>
      </c>
      <c r="H364" s="7" t="n">
        <v>44934</v>
      </c>
    </row>
    <row r="365" customFormat="false" ht="15" hidden="false" customHeight="false" outlineLevel="0" collapsed="false">
      <c r="A365" s="5" t="s">
        <v>385</v>
      </c>
      <c r="B365" s="5" t="s">
        <v>20</v>
      </c>
      <c r="C365" s="5" t="n">
        <v>1</v>
      </c>
      <c r="D365" s="6" t="n">
        <v>300000</v>
      </c>
      <c r="E365" s="7" t="n">
        <v>44659</v>
      </c>
      <c r="F365" s="7" t="n">
        <v>44660</v>
      </c>
      <c r="G365" s="5" t="s">
        <v>21</v>
      </c>
      <c r="H365" s="7" t="n">
        <v>44738</v>
      </c>
    </row>
    <row r="366" customFormat="false" ht="15" hidden="false" customHeight="false" outlineLevel="0" collapsed="false">
      <c r="A366" s="5" t="s">
        <v>386</v>
      </c>
      <c r="B366" s="5" t="s">
        <v>20</v>
      </c>
      <c r="C366" s="5" t="n">
        <v>3</v>
      </c>
      <c r="D366" s="6" t="n">
        <v>12000000</v>
      </c>
      <c r="E366" s="7" t="n">
        <v>44829</v>
      </c>
      <c r="F366" s="7" t="n">
        <v>44839</v>
      </c>
      <c r="G366" s="5" t="s">
        <v>21</v>
      </c>
      <c r="H366" s="7" t="n">
        <v>45118</v>
      </c>
    </row>
    <row r="367" customFormat="false" ht="15" hidden="false" customHeight="false" outlineLevel="0" collapsed="false">
      <c r="A367" s="5" t="s">
        <v>387</v>
      </c>
      <c r="B367" s="5" t="s">
        <v>20</v>
      </c>
      <c r="C367" s="5" t="n">
        <v>1</v>
      </c>
      <c r="D367" s="6" t="n">
        <v>900000</v>
      </c>
      <c r="E367" s="7" t="n">
        <v>44677</v>
      </c>
      <c r="F367" s="7" t="n">
        <v>44686</v>
      </c>
      <c r="G367" s="5" t="s">
        <v>21</v>
      </c>
      <c r="H367" s="7" t="n">
        <v>45279</v>
      </c>
    </row>
    <row r="368" customFormat="false" ht="15" hidden="false" customHeight="false" outlineLevel="0" collapsed="false">
      <c r="A368" s="5" t="s">
        <v>388</v>
      </c>
      <c r="B368" s="5" t="s">
        <v>20</v>
      </c>
      <c r="C368" s="5" t="n">
        <v>1</v>
      </c>
      <c r="D368" s="6" t="n">
        <v>300000</v>
      </c>
      <c r="E368" s="7" t="n">
        <v>44881</v>
      </c>
      <c r="F368" s="7" t="n">
        <v>44885</v>
      </c>
      <c r="G368" s="5" t="s">
        <v>21</v>
      </c>
      <c r="H368" s="7" t="n">
        <v>44946</v>
      </c>
    </row>
    <row r="369" customFormat="false" ht="15" hidden="false" customHeight="false" outlineLevel="0" collapsed="false">
      <c r="A369" s="5" t="s">
        <v>389</v>
      </c>
      <c r="B369" s="5" t="s">
        <v>20</v>
      </c>
      <c r="C369" s="5" t="n">
        <v>2</v>
      </c>
      <c r="D369" s="6" t="n">
        <v>4500000</v>
      </c>
      <c r="E369" s="7" t="n">
        <v>44579</v>
      </c>
      <c r="F369" s="7" t="n">
        <v>44601</v>
      </c>
      <c r="G369" s="5" t="s">
        <v>21</v>
      </c>
      <c r="H369" s="7" t="n">
        <v>44792</v>
      </c>
    </row>
    <row r="370" customFormat="false" ht="15" hidden="false" customHeight="false" outlineLevel="0" collapsed="false">
      <c r="A370" s="5" t="s">
        <v>390</v>
      </c>
      <c r="B370" s="5" t="s">
        <v>20</v>
      </c>
      <c r="C370" s="5" t="n">
        <v>1</v>
      </c>
      <c r="D370" s="6" t="n">
        <v>600000</v>
      </c>
      <c r="E370" s="7" t="n">
        <v>44898</v>
      </c>
      <c r="F370" s="7" t="n">
        <v>44900</v>
      </c>
      <c r="G370" s="5" t="s">
        <v>21</v>
      </c>
      <c r="H370" s="7" t="n">
        <v>45017</v>
      </c>
    </row>
    <row r="371" customFormat="false" ht="15" hidden="false" customHeight="false" outlineLevel="0" collapsed="false">
      <c r="A371" s="5" t="s">
        <v>391</v>
      </c>
      <c r="B371" s="5" t="s">
        <v>20</v>
      </c>
      <c r="C371" s="5" t="n">
        <v>1</v>
      </c>
      <c r="D371" s="6" t="n">
        <v>600000</v>
      </c>
      <c r="E371" s="7" t="n">
        <v>44735</v>
      </c>
      <c r="F371" s="7" t="n">
        <v>44736</v>
      </c>
      <c r="G371" s="5" t="s">
        <v>21</v>
      </c>
      <c r="H371" s="7" t="n">
        <v>44751</v>
      </c>
    </row>
    <row r="372" customFormat="false" ht="15" hidden="false" customHeight="false" outlineLevel="0" collapsed="false">
      <c r="A372" s="5" t="s">
        <v>392</v>
      </c>
      <c r="B372" s="5" t="s">
        <v>20</v>
      </c>
      <c r="C372" s="5" t="n">
        <v>1</v>
      </c>
      <c r="D372" s="6" t="n">
        <v>300000</v>
      </c>
      <c r="E372" s="7" t="n">
        <v>44583</v>
      </c>
      <c r="F372" s="7" t="n">
        <v>44603</v>
      </c>
      <c r="G372" s="5" t="s">
        <v>21</v>
      </c>
      <c r="H372" s="7" t="n">
        <v>45156</v>
      </c>
    </row>
    <row r="373" customFormat="false" ht="15" hidden="false" customHeight="false" outlineLevel="0" collapsed="false">
      <c r="A373" s="5" t="s">
        <v>393</v>
      </c>
      <c r="B373" s="5" t="s">
        <v>20</v>
      </c>
      <c r="C373" s="5" t="n">
        <v>1</v>
      </c>
      <c r="D373" s="6" t="n">
        <v>300000</v>
      </c>
      <c r="E373" s="7" t="n">
        <v>44729</v>
      </c>
      <c r="F373" s="7" t="n">
        <v>44756</v>
      </c>
      <c r="G373" s="5" t="s">
        <v>21</v>
      </c>
      <c r="H373" s="7" t="n">
        <v>44775</v>
      </c>
    </row>
    <row r="374" customFormat="false" ht="15" hidden="false" customHeight="false" outlineLevel="0" collapsed="false">
      <c r="A374" s="5" t="s">
        <v>394</v>
      </c>
      <c r="B374" s="5" t="s">
        <v>20</v>
      </c>
      <c r="C374" s="5" t="n">
        <v>1</v>
      </c>
      <c r="D374" s="6" t="n">
        <v>300000</v>
      </c>
      <c r="E374" s="7" t="n">
        <v>44830</v>
      </c>
      <c r="F374" s="7" t="n">
        <v>44834</v>
      </c>
      <c r="G374" s="5" t="s">
        <v>21</v>
      </c>
      <c r="H374" s="7" t="n">
        <v>44891</v>
      </c>
    </row>
    <row r="375" customFormat="false" ht="15" hidden="false" customHeight="false" outlineLevel="0" collapsed="false">
      <c r="A375" s="5" t="s">
        <v>395</v>
      </c>
      <c r="B375" s="5" t="s">
        <v>20</v>
      </c>
      <c r="C375" s="5" t="n">
        <v>1</v>
      </c>
      <c r="D375" s="6" t="n">
        <v>450000</v>
      </c>
      <c r="E375" s="7" t="n">
        <v>44753</v>
      </c>
      <c r="F375" s="7" t="n">
        <v>44791</v>
      </c>
      <c r="G375" s="5" t="s">
        <v>21</v>
      </c>
      <c r="H375" s="7" t="n">
        <v>44840</v>
      </c>
    </row>
    <row r="376" customFormat="false" ht="15" hidden="false" customHeight="false" outlineLevel="0" collapsed="false">
      <c r="A376" s="5" t="s">
        <v>396</v>
      </c>
      <c r="B376" s="5" t="s">
        <v>20</v>
      </c>
      <c r="C376" s="5" t="n">
        <v>2</v>
      </c>
      <c r="D376" s="6" t="n">
        <v>4500000</v>
      </c>
      <c r="E376" s="7" t="n">
        <v>44643</v>
      </c>
      <c r="F376" s="7" t="n">
        <v>44689</v>
      </c>
      <c r="G376" s="5" t="s">
        <v>21</v>
      </c>
      <c r="H376" s="7" t="n">
        <v>44704</v>
      </c>
    </row>
    <row r="377" customFormat="false" ht="15" hidden="false" customHeight="false" outlineLevel="0" collapsed="false">
      <c r="A377" s="5" t="s">
        <v>397</v>
      </c>
      <c r="B377" s="5" t="s">
        <v>20</v>
      </c>
      <c r="C377" s="5" t="n">
        <v>1</v>
      </c>
      <c r="D377" s="6" t="n">
        <v>600000</v>
      </c>
      <c r="E377" s="7" t="n">
        <v>44894</v>
      </c>
      <c r="F377" s="7" t="n">
        <v>44908</v>
      </c>
      <c r="G377" s="5" t="s">
        <v>21</v>
      </c>
      <c r="H377" s="7" t="n">
        <v>45232</v>
      </c>
    </row>
    <row r="378" customFormat="false" ht="15" hidden="false" customHeight="false" outlineLevel="0" collapsed="false">
      <c r="A378" s="5" t="s">
        <v>398</v>
      </c>
      <c r="B378" s="5" t="s">
        <v>20</v>
      </c>
      <c r="C378" s="5" t="n">
        <v>1</v>
      </c>
      <c r="D378" s="6" t="n">
        <v>900000</v>
      </c>
      <c r="E378" s="7" t="n">
        <v>44880</v>
      </c>
      <c r="F378" s="7" t="n">
        <v>44898</v>
      </c>
      <c r="G378" s="5" t="s">
        <v>21</v>
      </c>
      <c r="H378" s="7" t="n">
        <v>44912</v>
      </c>
    </row>
    <row r="379" customFormat="false" ht="15" hidden="false" customHeight="false" outlineLevel="0" collapsed="false">
      <c r="A379" s="5" t="s">
        <v>399</v>
      </c>
      <c r="B379" s="5" t="s">
        <v>20</v>
      </c>
      <c r="C379" s="5" t="n">
        <v>1</v>
      </c>
      <c r="D379" s="6" t="n">
        <v>300000</v>
      </c>
      <c r="E379" s="7" t="n">
        <v>44988</v>
      </c>
      <c r="F379" s="7" t="n">
        <v>45027</v>
      </c>
      <c r="G379" s="5" t="s">
        <v>21</v>
      </c>
      <c r="H379" s="7" t="n">
        <v>45080</v>
      </c>
    </row>
    <row r="380" customFormat="false" ht="15" hidden="false" customHeight="false" outlineLevel="0" collapsed="false">
      <c r="A380" s="5" t="s">
        <v>400</v>
      </c>
      <c r="B380" s="5" t="s">
        <v>20</v>
      </c>
      <c r="C380" s="5" t="n">
        <v>1</v>
      </c>
      <c r="D380" s="6" t="n">
        <v>450000</v>
      </c>
      <c r="E380" s="7" t="n">
        <v>45204</v>
      </c>
      <c r="F380" s="7" t="n">
        <v>45209</v>
      </c>
      <c r="G380" s="5" t="s">
        <v>21</v>
      </c>
      <c r="H380" s="7" t="n">
        <v>45295</v>
      </c>
    </row>
    <row r="381" customFormat="false" ht="15" hidden="false" customHeight="false" outlineLevel="0" collapsed="false">
      <c r="A381" s="5" t="s">
        <v>401</v>
      </c>
      <c r="B381" s="5" t="s">
        <v>20</v>
      </c>
      <c r="C381" s="5" t="n">
        <v>1</v>
      </c>
      <c r="D381" s="6" t="n">
        <v>900000</v>
      </c>
      <c r="E381" s="7" t="n">
        <v>45263</v>
      </c>
      <c r="F381" s="7" t="n">
        <v>45384</v>
      </c>
      <c r="G381" s="5" t="s">
        <v>21</v>
      </c>
      <c r="H381" s="7" t="n">
        <v>45942</v>
      </c>
    </row>
    <row r="382" customFormat="false" ht="15" hidden="false" customHeight="false" outlineLevel="0" collapsed="false">
      <c r="A382" s="5" t="s">
        <v>402</v>
      </c>
      <c r="B382" s="5" t="s">
        <v>20</v>
      </c>
      <c r="C382" s="5" t="n">
        <v>1</v>
      </c>
      <c r="D382" s="6" t="n">
        <v>300000</v>
      </c>
      <c r="E382" s="7" t="n">
        <v>45023</v>
      </c>
      <c r="F382" s="7" t="n">
        <v>45031</v>
      </c>
      <c r="G382" s="5" t="s">
        <v>21</v>
      </c>
      <c r="H382" s="7" t="n">
        <v>45049</v>
      </c>
    </row>
    <row r="383" customFormat="false" ht="15" hidden="false" customHeight="false" outlineLevel="0" collapsed="false">
      <c r="A383" s="5" t="s">
        <v>403</v>
      </c>
      <c r="B383" s="5" t="s">
        <v>20</v>
      </c>
      <c r="C383" s="5" t="n">
        <v>1</v>
      </c>
      <c r="D383" s="6" t="n">
        <v>450000</v>
      </c>
      <c r="E383" s="7" t="n">
        <v>45014</v>
      </c>
      <c r="F383" s="7" t="n">
        <v>45024</v>
      </c>
      <c r="G383" s="5" t="s">
        <v>21</v>
      </c>
      <c r="H383" s="7" t="n">
        <v>45449</v>
      </c>
    </row>
    <row r="384" customFormat="false" ht="15" hidden="false" customHeight="false" outlineLevel="0" collapsed="false">
      <c r="A384" s="5" t="s">
        <v>404</v>
      </c>
      <c r="B384" s="5" t="s">
        <v>20</v>
      </c>
      <c r="C384" s="5" t="n">
        <v>1</v>
      </c>
      <c r="D384" s="6" t="n">
        <v>1200000</v>
      </c>
      <c r="E384" s="7" t="n">
        <v>45204</v>
      </c>
      <c r="F384" s="7" t="n">
        <v>45221</v>
      </c>
      <c r="G384" s="5" t="s">
        <v>21</v>
      </c>
      <c r="H384" s="7" t="n">
        <v>45378</v>
      </c>
    </row>
    <row r="385" customFormat="false" ht="15" hidden="false" customHeight="false" outlineLevel="0" collapsed="false">
      <c r="A385" s="5" t="s">
        <v>405</v>
      </c>
      <c r="B385" s="5" t="s">
        <v>20</v>
      </c>
      <c r="C385" s="5" t="n">
        <v>1</v>
      </c>
      <c r="D385" s="6" t="n">
        <v>450000</v>
      </c>
      <c r="E385" s="7" t="n">
        <v>45129</v>
      </c>
      <c r="F385" s="7" t="n">
        <v>45150</v>
      </c>
      <c r="G385" s="5" t="s">
        <v>21</v>
      </c>
      <c r="H385" s="7" t="n">
        <v>45322</v>
      </c>
    </row>
    <row r="386" customFormat="false" ht="15" hidden="false" customHeight="false" outlineLevel="0" collapsed="false">
      <c r="A386" s="5" t="s">
        <v>406</v>
      </c>
      <c r="B386" s="5" t="s">
        <v>20</v>
      </c>
      <c r="C386" s="5" t="n">
        <v>1</v>
      </c>
      <c r="D386" s="6" t="n">
        <v>900000</v>
      </c>
      <c r="E386" s="7" t="n">
        <v>45181</v>
      </c>
      <c r="F386" s="7" t="n">
        <v>45184</v>
      </c>
      <c r="G386" s="5" t="s">
        <v>246</v>
      </c>
      <c r="H386" s="7"/>
    </row>
    <row r="387" customFormat="false" ht="15" hidden="false" customHeight="false" outlineLevel="0" collapsed="false">
      <c r="A387" s="5" t="s">
        <v>407</v>
      </c>
      <c r="B387" s="5" t="s">
        <v>20</v>
      </c>
      <c r="C387" s="5" t="n">
        <v>1</v>
      </c>
      <c r="D387" s="6" t="n">
        <v>450000</v>
      </c>
      <c r="E387" s="7" t="n">
        <v>44970</v>
      </c>
      <c r="F387" s="7" t="n">
        <v>44986</v>
      </c>
      <c r="G387" s="5" t="s">
        <v>21</v>
      </c>
      <c r="H387" s="7" t="n">
        <v>45271</v>
      </c>
    </row>
    <row r="388" customFormat="false" ht="15" hidden="false" customHeight="false" outlineLevel="0" collapsed="false">
      <c r="A388" s="5" t="s">
        <v>408</v>
      </c>
      <c r="B388" s="5" t="s">
        <v>20</v>
      </c>
      <c r="C388" s="5" t="n">
        <v>1</v>
      </c>
      <c r="D388" s="6" t="n">
        <v>1200000</v>
      </c>
      <c r="E388" s="7" t="n">
        <v>45281</v>
      </c>
      <c r="F388" s="7" t="n">
        <v>45289</v>
      </c>
      <c r="G388" s="5" t="s">
        <v>21</v>
      </c>
      <c r="H388" s="7" t="n">
        <v>45858</v>
      </c>
    </row>
    <row r="389" customFormat="false" ht="15" hidden="false" customHeight="false" outlineLevel="0" collapsed="false">
      <c r="A389" s="5" t="s">
        <v>409</v>
      </c>
      <c r="B389" s="5" t="s">
        <v>20</v>
      </c>
      <c r="C389" s="5" t="n">
        <v>1</v>
      </c>
      <c r="D389" s="6" t="n">
        <v>1200000</v>
      </c>
      <c r="E389" s="7" t="n">
        <v>44935</v>
      </c>
      <c r="F389" s="7" t="n">
        <v>44952</v>
      </c>
      <c r="G389" s="5" t="s">
        <v>21</v>
      </c>
      <c r="H389" s="7" t="n">
        <v>45124</v>
      </c>
    </row>
    <row r="390" customFormat="false" ht="15" hidden="false" customHeight="false" outlineLevel="0" collapsed="false">
      <c r="A390" s="5" t="s">
        <v>410</v>
      </c>
      <c r="B390" s="5" t="s">
        <v>20</v>
      </c>
      <c r="C390" s="5" t="n">
        <v>1</v>
      </c>
      <c r="D390" s="6" t="n">
        <v>450000</v>
      </c>
      <c r="E390" s="7" t="n">
        <v>45191</v>
      </c>
      <c r="F390" s="7" t="n">
        <v>45207</v>
      </c>
      <c r="G390" s="5" t="s">
        <v>21</v>
      </c>
      <c r="H390" s="7" t="n">
        <v>45239</v>
      </c>
    </row>
    <row r="391" customFormat="false" ht="15" hidden="false" customHeight="false" outlineLevel="0" collapsed="false">
      <c r="A391" s="5" t="s">
        <v>411</v>
      </c>
      <c r="B391" s="5" t="s">
        <v>20</v>
      </c>
      <c r="C391" s="5" t="n">
        <v>1</v>
      </c>
      <c r="D391" s="6" t="n">
        <v>600000</v>
      </c>
      <c r="E391" s="7" t="n">
        <v>45057</v>
      </c>
      <c r="F391" s="7" t="n">
        <v>45060</v>
      </c>
      <c r="G391" s="5" t="s">
        <v>21</v>
      </c>
      <c r="H391" s="7" t="n">
        <v>45566</v>
      </c>
    </row>
    <row r="392" customFormat="false" ht="15" hidden="false" customHeight="false" outlineLevel="0" collapsed="false">
      <c r="A392" s="5" t="s">
        <v>412</v>
      </c>
      <c r="B392" s="5" t="s">
        <v>20</v>
      </c>
      <c r="C392" s="5" t="n">
        <v>1</v>
      </c>
      <c r="D392" s="6" t="n">
        <v>900000</v>
      </c>
      <c r="E392" s="7" t="n">
        <v>45144</v>
      </c>
      <c r="F392" s="7" t="n">
        <v>45427</v>
      </c>
      <c r="G392" s="5" t="s">
        <v>21</v>
      </c>
      <c r="H392" s="7" t="n">
        <v>45662</v>
      </c>
    </row>
    <row r="393" customFormat="false" ht="15" hidden="false" customHeight="false" outlineLevel="0" collapsed="false">
      <c r="A393" s="5" t="s">
        <v>413</v>
      </c>
      <c r="B393" s="5" t="s">
        <v>20</v>
      </c>
      <c r="C393" s="5" t="n">
        <v>1</v>
      </c>
      <c r="D393" s="6" t="n">
        <v>450000</v>
      </c>
      <c r="E393" s="7" t="n">
        <v>45071</v>
      </c>
      <c r="F393" s="7" t="n">
        <v>45071</v>
      </c>
      <c r="G393" s="5" t="s">
        <v>21</v>
      </c>
      <c r="H393" s="7" t="n">
        <v>45335</v>
      </c>
    </row>
    <row r="394" customFormat="false" ht="15" hidden="false" customHeight="false" outlineLevel="0" collapsed="false">
      <c r="A394" s="5" t="s">
        <v>414</v>
      </c>
      <c r="B394" s="5" t="s">
        <v>20</v>
      </c>
      <c r="C394" s="5" t="n">
        <v>1</v>
      </c>
      <c r="D394" s="6" t="n">
        <v>900000</v>
      </c>
      <c r="E394" s="7" t="n">
        <v>45090</v>
      </c>
      <c r="F394" s="7" t="n">
        <v>45093</v>
      </c>
      <c r="G394" s="5" t="s">
        <v>21</v>
      </c>
      <c r="H394" s="7" t="n">
        <v>45333</v>
      </c>
    </row>
    <row r="395" customFormat="false" ht="15" hidden="false" customHeight="false" outlineLevel="0" collapsed="false">
      <c r="A395" s="5" t="s">
        <v>415</v>
      </c>
      <c r="B395" s="5" t="s">
        <v>20</v>
      </c>
      <c r="C395" s="5" t="n">
        <v>1</v>
      </c>
      <c r="D395" s="6" t="n">
        <v>1200000</v>
      </c>
      <c r="E395" s="7" t="n">
        <v>45017</v>
      </c>
      <c r="F395" s="7" t="n">
        <v>45037</v>
      </c>
      <c r="G395" s="5" t="s">
        <v>21</v>
      </c>
      <c r="H395" s="7" t="n">
        <v>45137</v>
      </c>
    </row>
    <row r="396" customFormat="false" ht="15" hidden="false" customHeight="false" outlineLevel="0" collapsed="false">
      <c r="A396" s="5" t="s">
        <v>416</v>
      </c>
      <c r="B396" s="5" t="s">
        <v>20</v>
      </c>
      <c r="C396" s="5" t="n">
        <v>1</v>
      </c>
      <c r="D396" s="6" t="n">
        <v>450000</v>
      </c>
      <c r="E396" s="7" t="n">
        <v>45212</v>
      </c>
      <c r="F396" s="7" t="n">
        <v>45257</v>
      </c>
      <c r="G396" s="5" t="s">
        <v>21</v>
      </c>
      <c r="H396" s="7" t="n">
        <v>45302</v>
      </c>
    </row>
    <row r="397" customFormat="false" ht="15" hidden="false" customHeight="false" outlineLevel="0" collapsed="false">
      <c r="A397" s="5" t="s">
        <v>417</v>
      </c>
      <c r="B397" s="5" t="s">
        <v>20</v>
      </c>
      <c r="C397" s="5" t="n">
        <v>1</v>
      </c>
      <c r="D397" s="6" t="n">
        <v>300000</v>
      </c>
      <c r="E397" s="7" t="n">
        <v>44980</v>
      </c>
      <c r="F397" s="7" t="n">
        <v>44980</v>
      </c>
      <c r="G397" s="5" t="s">
        <v>21</v>
      </c>
      <c r="H397" s="7" t="n">
        <v>45011</v>
      </c>
    </row>
    <row r="398" customFormat="false" ht="15" hidden="false" customHeight="false" outlineLevel="0" collapsed="false">
      <c r="A398" s="5" t="s">
        <v>418</v>
      </c>
      <c r="B398" s="5" t="s">
        <v>20</v>
      </c>
      <c r="C398" s="5" t="n">
        <v>1</v>
      </c>
      <c r="D398" s="6" t="n">
        <v>900000</v>
      </c>
      <c r="E398" s="7" t="n">
        <v>44987</v>
      </c>
      <c r="F398" s="7" t="n">
        <v>45016</v>
      </c>
      <c r="G398" s="5" t="s">
        <v>246</v>
      </c>
      <c r="H398" s="7"/>
    </row>
    <row r="399" customFormat="false" ht="15" hidden="false" customHeight="false" outlineLevel="0" collapsed="false">
      <c r="A399" s="5" t="s">
        <v>419</v>
      </c>
      <c r="B399" s="5" t="s">
        <v>20</v>
      </c>
      <c r="C399" s="5" t="n">
        <v>2</v>
      </c>
      <c r="D399" s="6" t="n">
        <v>4500000</v>
      </c>
      <c r="E399" s="7" t="n">
        <v>45122</v>
      </c>
      <c r="F399" s="7" t="n">
        <v>45131</v>
      </c>
      <c r="G399" s="5" t="s">
        <v>21</v>
      </c>
      <c r="H399" s="7" t="n">
        <v>45176</v>
      </c>
    </row>
    <row r="400" customFormat="false" ht="15" hidden="false" customHeight="false" outlineLevel="0" collapsed="false">
      <c r="A400" s="5" t="s">
        <v>420</v>
      </c>
      <c r="B400" s="5" t="s">
        <v>20</v>
      </c>
      <c r="C400" s="5" t="n">
        <v>2</v>
      </c>
      <c r="D400" s="6" t="n">
        <v>4500000</v>
      </c>
      <c r="E400" s="7" t="n">
        <v>45230</v>
      </c>
      <c r="F400" s="7" t="n">
        <v>45426</v>
      </c>
      <c r="G400" s="5" t="s">
        <v>21</v>
      </c>
      <c r="H400" s="7" t="n">
        <v>45442</v>
      </c>
    </row>
    <row r="401" customFormat="false" ht="15" hidden="false" customHeight="false" outlineLevel="0" collapsed="false">
      <c r="A401" s="5" t="s">
        <v>421</v>
      </c>
      <c r="B401" s="5" t="s">
        <v>20</v>
      </c>
      <c r="C401" s="5" t="n">
        <v>1</v>
      </c>
      <c r="D401" s="6" t="n">
        <v>300000</v>
      </c>
      <c r="E401" s="7" t="n">
        <v>45031</v>
      </c>
      <c r="F401" s="7" t="n">
        <v>45060</v>
      </c>
      <c r="G401" s="5" t="s">
        <v>21</v>
      </c>
      <c r="H401" s="7" t="n">
        <v>45077</v>
      </c>
    </row>
    <row r="402" customFormat="false" ht="15" hidden="false" customHeight="false" outlineLevel="0" collapsed="false">
      <c r="A402" s="5" t="s">
        <v>422</v>
      </c>
      <c r="B402" s="5" t="s">
        <v>20</v>
      </c>
      <c r="C402" s="5" t="n">
        <v>1</v>
      </c>
      <c r="D402" s="6" t="n">
        <v>900000</v>
      </c>
      <c r="E402" s="7" t="n">
        <v>45267</v>
      </c>
      <c r="F402" s="7" t="n">
        <v>45302</v>
      </c>
      <c r="G402" s="5" t="s">
        <v>246</v>
      </c>
      <c r="H402" s="7"/>
    </row>
    <row r="403" customFormat="false" ht="15" hidden="false" customHeight="false" outlineLevel="0" collapsed="false">
      <c r="A403" s="5" t="s">
        <v>423</v>
      </c>
      <c r="B403" s="5" t="s">
        <v>20</v>
      </c>
      <c r="C403" s="5" t="n">
        <v>1</v>
      </c>
      <c r="D403" s="6" t="n">
        <v>450000</v>
      </c>
      <c r="E403" s="7" t="n">
        <v>44978</v>
      </c>
      <c r="F403" s="7" t="n">
        <v>44983</v>
      </c>
      <c r="G403" s="5" t="s">
        <v>21</v>
      </c>
      <c r="H403" s="7" t="n">
        <v>45010</v>
      </c>
    </row>
    <row r="404" customFormat="false" ht="15" hidden="false" customHeight="false" outlineLevel="0" collapsed="false">
      <c r="A404" s="5" t="s">
        <v>424</v>
      </c>
      <c r="B404" s="5" t="s">
        <v>20</v>
      </c>
      <c r="C404" s="5" t="n">
        <v>1</v>
      </c>
      <c r="D404" s="6" t="n">
        <v>450000</v>
      </c>
      <c r="E404" s="7" t="n">
        <v>45140</v>
      </c>
      <c r="F404" s="7" t="n">
        <v>45190</v>
      </c>
      <c r="G404" s="5" t="s">
        <v>21</v>
      </c>
      <c r="H404" s="7" t="n">
        <v>45250</v>
      </c>
    </row>
    <row r="405" customFormat="false" ht="15" hidden="false" customHeight="false" outlineLevel="0" collapsed="false">
      <c r="A405" s="5" t="s">
        <v>425</v>
      </c>
      <c r="B405" s="5" t="s">
        <v>20</v>
      </c>
      <c r="C405" s="5" t="n">
        <v>1</v>
      </c>
      <c r="D405" s="6" t="n">
        <v>900000</v>
      </c>
      <c r="E405" s="7" t="n">
        <v>45012</v>
      </c>
      <c r="F405" s="7" t="n">
        <v>45016</v>
      </c>
      <c r="G405" s="5" t="s">
        <v>21</v>
      </c>
      <c r="H405" s="7" t="n">
        <v>45383</v>
      </c>
    </row>
    <row r="406" customFormat="false" ht="15" hidden="false" customHeight="false" outlineLevel="0" collapsed="false">
      <c r="A406" s="5" t="s">
        <v>426</v>
      </c>
      <c r="B406" s="5" t="s">
        <v>20</v>
      </c>
      <c r="C406" s="5" t="n">
        <v>1</v>
      </c>
      <c r="D406" s="6" t="n">
        <v>900000</v>
      </c>
      <c r="E406" s="7" t="n">
        <v>45000</v>
      </c>
      <c r="F406" s="7" t="n">
        <v>45038</v>
      </c>
      <c r="G406" s="5" t="s">
        <v>21</v>
      </c>
      <c r="H406" s="7" t="n">
        <v>45063</v>
      </c>
    </row>
    <row r="407" customFormat="false" ht="15" hidden="false" customHeight="false" outlineLevel="0" collapsed="false">
      <c r="A407" s="5" t="s">
        <v>427</v>
      </c>
      <c r="B407" s="5" t="s">
        <v>20</v>
      </c>
      <c r="C407" s="5" t="n">
        <v>1</v>
      </c>
      <c r="D407" s="6" t="n">
        <v>900000</v>
      </c>
      <c r="E407" s="7" t="n">
        <v>45062</v>
      </c>
      <c r="F407" s="7" t="n">
        <v>45062</v>
      </c>
      <c r="G407" s="5" t="s">
        <v>21</v>
      </c>
      <c r="H407" s="7" t="n">
        <v>45164</v>
      </c>
    </row>
    <row r="408" customFormat="false" ht="15" hidden="false" customHeight="false" outlineLevel="0" collapsed="false">
      <c r="A408" s="5" t="s">
        <v>428</v>
      </c>
      <c r="B408" s="5" t="s">
        <v>20</v>
      </c>
      <c r="C408" s="5" t="n">
        <v>1</v>
      </c>
      <c r="D408" s="6" t="n">
        <v>450000</v>
      </c>
      <c r="E408" s="7" t="n">
        <v>45111</v>
      </c>
      <c r="F408" s="7" t="n">
        <v>45116</v>
      </c>
      <c r="G408" s="5" t="s">
        <v>21</v>
      </c>
      <c r="H408" s="7" t="n">
        <v>45180</v>
      </c>
    </row>
    <row r="409" customFormat="false" ht="15" hidden="false" customHeight="false" outlineLevel="0" collapsed="false">
      <c r="A409" s="5" t="s">
        <v>429</v>
      </c>
      <c r="B409" s="5" t="s">
        <v>20</v>
      </c>
      <c r="C409" s="5" t="n">
        <v>1</v>
      </c>
      <c r="D409" s="6" t="n">
        <v>450000</v>
      </c>
      <c r="E409" s="7" t="n">
        <v>44994</v>
      </c>
      <c r="F409" s="7" t="n">
        <v>45039</v>
      </c>
      <c r="G409" s="5" t="s">
        <v>21</v>
      </c>
      <c r="H409" s="7" t="n">
        <v>45101</v>
      </c>
    </row>
    <row r="410" customFormat="false" ht="15" hidden="false" customHeight="false" outlineLevel="0" collapsed="false">
      <c r="A410" s="5" t="s">
        <v>430</v>
      </c>
      <c r="B410" s="5" t="s">
        <v>20</v>
      </c>
      <c r="C410" s="5" t="n">
        <v>1</v>
      </c>
      <c r="D410" s="6" t="n">
        <v>450000</v>
      </c>
      <c r="E410" s="7" t="n">
        <v>45061</v>
      </c>
      <c r="F410" s="7" t="n">
        <v>45079</v>
      </c>
      <c r="G410" s="5" t="s">
        <v>21</v>
      </c>
      <c r="H410" s="7" t="n">
        <v>45085</v>
      </c>
    </row>
    <row r="411" customFormat="false" ht="15" hidden="false" customHeight="false" outlineLevel="0" collapsed="false">
      <c r="A411" s="5" t="s">
        <v>431</v>
      </c>
      <c r="B411" s="5" t="s">
        <v>20</v>
      </c>
      <c r="C411" s="5" t="n">
        <v>1</v>
      </c>
      <c r="D411" s="6" t="n">
        <v>600000</v>
      </c>
      <c r="E411" s="7" t="n">
        <v>44927</v>
      </c>
      <c r="F411" s="7" t="n">
        <v>44935</v>
      </c>
      <c r="G411" s="5" t="s">
        <v>21</v>
      </c>
      <c r="H411" s="7" t="n">
        <v>45053</v>
      </c>
    </row>
    <row r="412" customFormat="false" ht="15" hidden="false" customHeight="false" outlineLevel="0" collapsed="false">
      <c r="A412" s="5" t="s">
        <v>432</v>
      </c>
      <c r="B412" s="5" t="s">
        <v>20</v>
      </c>
      <c r="C412" s="5" t="n">
        <v>1</v>
      </c>
      <c r="D412" s="6" t="n">
        <v>300000</v>
      </c>
      <c r="E412" s="7" t="n">
        <v>45268</v>
      </c>
      <c r="F412" s="7" t="n">
        <v>45268</v>
      </c>
      <c r="G412" s="5" t="s">
        <v>21</v>
      </c>
      <c r="H412" s="7" t="n">
        <v>45520</v>
      </c>
    </row>
    <row r="413" customFormat="false" ht="15" hidden="false" customHeight="false" outlineLevel="0" collapsed="false">
      <c r="A413" s="5" t="s">
        <v>433</v>
      </c>
      <c r="B413" s="5" t="s">
        <v>20</v>
      </c>
      <c r="C413" s="5" t="n">
        <v>1</v>
      </c>
      <c r="D413" s="6" t="n">
        <v>900000</v>
      </c>
      <c r="E413" s="7" t="n">
        <v>45208</v>
      </c>
      <c r="F413" s="7" t="n">
        <v>45208</v>
      </c>
      <c r="G413" s="5" t="s">
        <v>21</v>
      </c>
      <c r="H413" s="7" t="n">
        <v>45734</v>
      </c>
    </row>
    <row r="414" customFormat="false" ht="15" hidden="false" customHeight="false" outlineLevel="0" collapsed="false">
      <c r="A414" s="5" t="s">
        <v>434</v>
      </c>
      <c r="B414" s="5" t="s">
        <v>20</v>
      </c>
      <c r="C414" s="5" t="n">
        <v>3</v>
      </c>
      <c r="D414" s="6" t="n">
        <v>12000000</v>
      </c>
      <c r="E414" s="7" t="n">
        <v>45269</v>
      </c>
      <c r="F414" s="7" t="n">
        <v>45278</v>
      </c>
      <c r="G414" s="5" t="s">
        <v>246</v>
      </c>
      <c r="H414" s="7"/>
    </row>
    <row r="415" customFormat="false" ht="15" hidden="false" customHeight="false" outlineLevel="0" collapsed="false">
      <c r="A415" s="5" t="s">
        <v>435</v>
      </c>
      <c r="B415" s="5" t="s">
        <v>20</v>
      </c>
      <c r="C415" s="5" t="n">
        <v>1</v>
      </c>
      <c r="D415" s="6" t="n">
        <v>450000</v>
      </c>
      <c r="E415" s="7" t="n">
        <v>45160</v>
      </c>
      <c r="F415" s="7" t="n">
        <v>45215</v>
      </c>
      <c r="G415" s="5" t="s">
        <v>21</v>
      </c>
      <c r="H415" s="7" t="n">
        <v>45266</v>
      </c>
    </row>
    <row r="416" customFormat="false" ht="15" hidden="false" customHeight="false" outlineLevel="0" collapsed="false">
      <c r="A416" s="5" t="s">
        <v>436</v>
      </c>
      <c r="B416" s="5" t="s">
        <v>20</v>
      </c>
      <c r="C416" s="5" t="n">
        <v>1</v>
      </c>
      <c r="D416" s="6" t="n">
        <v>600000</v>
      </c>
      <c r="E416" s="7" t="n">
        <v>45128</v>
      </c>
      <c r="F416" s="7" t="n">
        <v>45130</v>
      </c>
      <c r="G416" s="5" t="s">
        <v>21</v>
      </c>
      <c r="H416" s="7" t="n">
        <v>45159</v>
      </c>
    </row>
    <row r="417" customFormat="false" ht="15" hidden="false" customHeight="false" outlineLevel="0" collapsed="false">
      <c r="A417" s="5" t="s">
        <v>437</v>
      </c>
      <c r="B417" s="5" t="s">
        <v>20</v>
      </c>
      <c r="C417" s="5" t="n">
        <v>1</v>
      </c>
      <c r="D417" s="6" t="n">
        <v>1200000</v>
      </c>
      <c r="E417" s="7" t="n">
        <v>45152</v>
      </c>
      <c r="F417" s="7" t="n">
        <v>45177</v>
      </c>
      <c r="G417" s="5" t="s">
        <v>21</v>
      </c>
      <c r="H417" s="7" t="n">
        <v>45193</v>
      </c>
    </row>
    <row r="418" customFormat="false" ht="15" hidden="false" customHeight="false" outlineLevel="0" collapsed="false">
      <c r="A418" s="5" t="s">
        <v>438</v>
      </c>
      <c r="B418" s="5" t="s">
        <v>20</v>
      </c>
      <c r="C418" s="5" t="n">
        <v>1</v>
      </c>
      <c r="D418" s="6" t="n">
        <v>1200000</v>
      </c>
      <c r="E418" s="7" t="n">
        <v>45015</v>
      </c>
      <c r="F418" s="7" t="n">
        <v>45023</v>
      </c>
      <c r="G418" s="5" t="s">
        <v>21</v>
      </c>
      <c r="H418" s="7" t="n">
        <v>45172</v>
      </c>
    </row>
    <row r="419" customFormat="false" ht="15" hidden="false" customHeight="false" outlineLevel="0" collapsed="false">
      <c r="A419" s="5" t="s">
        <v>439</v>
      </c>
      <c r="B419" s="5" t="s">
        <v>20</v>
      </c>
      <c r="C419" s="5" t="n">
        <v>1</v>
      </c>
      <c r="D419" s="6" t="n">
        <v>450000</v>
      </c>
      <c r="E419" s="7" t="n">
        <v>45150</v>
      </c>
      <c r="F419" s="7" t="n">
        <v>45161</v>
      </c>
      <c r="G419" s="5" t="s">
        <v>21</v>
      </c>
      <c r="H419" s="7" t="n">
        <v>45207</v>
      </c>
    </row>
    <row r="420" customFormat="false" ht="15" hidden="false" customHeight="false" outlineLevel="0" collapsed="false">
      <c r="A420" s="5" t="s">
        <v>440</v>
      </c>
      <c r="B420" s="5" t="s">
        <v>20</v>
      </c>
      <c r="C420" s="5" t="n">
        <v>1</v>
      </c>
      <c r="D420" s="6" t="n">
        <v>1200000</v>
      </c>
      <c r="E420" s="7" t="n">
        <v>45146</v>
      </c>
      <c r="F420" s="7" t="n">
        <v>45180</v>
      </c>
      <c r="G420" s="5" t="s">
        <v>21</v>
      </c>
      <c r="H420" s="7" t="n">
        <v>45186</v>
      </c>
    </row>
    <row r="421" customFormat="false" ht="15" hidden="false" customHeight="false" outlineLevel="0" collapsed="false">
      <c r="A421" s="5" t="s">
        <v>441</v>
      </c>
      <c r="B421" s="5" t="s">
        <v>20</v>
      </c>
      <c r="C421" s="5" t="n">
        <v>1</v>
      </c>
      <c r="D421" s="6" t="n">
        <v>450000</v>
      </c>
      <c r="E421" s="7" t="n">
        <v>45275</v>
      </c>
      <c r="F421" s="7" t="n">
        <v>45300</v>
      </c>
      <c r="G421" s="5" t="s">
        <v>21</v>
      </c>
      <c r="H421" s="7" t="n">
        <v>45989</v>
      </c>
    </row>
    <row r="422" customFormat="false" ht="15" hidden="false" customHeight="false" outlineLevel="0" collapsed="false">
      <c r="A422" s="5" t="s">
        <v>442</v>
      </c>
      <c r="B422" s="5" t="s">
        <v>20</v>
      </c>
      <c r="C422" s="5" t="n">
        <v>1</v>
      </c>
      <c r="D422" s="6" t="n">
        <v>1200000</v>
      </c>
      <c r="E422" s="7" t="n">
        <v>45175</v>
      </c>
      <c r="F422" s="7" t="n">
        <v>45181</v>
      </c>
      <c r="G422" s="5" t="s">
        <v>21</v>
      </c>
      <c r="H422" s="7" t="n">
        <v>45221</v>
      </c>
    </row>
    <row r="423" customFormat="false" ht="15" hidden="false" customHeight="false" outlineLevel="0" collapsed="false">
      <c r="A423" s="5" t="s">
        <v>443</v>
      </c>
      <c r="B423" s="5" t="s">
        <v>20</v>
      </c>
      <c r="C423" s="5" t="n">
        <v>1</v>
      </c>
      <c r="D423" s="6" t="n">
        <v>300000</v>
      </c>
      <c r="E423" s="7" t="n">
        <v>45203</v>
      </c>
      <c r="F423" s="7" t="n">
        <v>45215</v>
      </c>
      <c r="G423" s="5" t="s">
        <v>21</v>
      </c>
      <c r="H423" s="7" t="n">
        <v>45220</v>
      </c>
    </row>
    <row r="424" customFormat="false" ht="15" hidden="false" customHeight="false" outlineLevel="0" collapsed="false">
      <c r="A424" s="5" t="s">
        <v>444</v>
      </c>
      <c r="B424" s="5" t="s">
        <v>20</v>
      </c>
      <c r="C424" s="5" t="n">
        <v>1</v>
      </c>
      <c r="D424" s="6" t="n">
        <v>1200000</v>
      </c>
      <c r="E424" s="7" t="n">
        <v>45041</v>
      </c>
      <c r="F424" s="7" t="n">
        <v>45069</v>
      </c>
      <c r="G424" s="5" t="s">
        <v>21</v>
      </c>
      <c r="H424" s="7" t="n">
        <v>45716</v>
      </c>
    </row>
    <row r="425" customFormat="false" ht="15" hidden="false" customHeight="false" outlineLevel="0" collapsed="false">
      <c r="A425" s="5" t="s">
        <v>445</v>
      </c>
      <c r="B425" s="5" t="s">
        <v>20</v>
      </c>
      <c r="C425" s="5" t="n">
        <v>2</v>
      </c>
      <c r="D425" s="6" t="n">
        <v>4500000</v>
      </c>
      <c r="E425" s="7" t="n">
        <v>45006</v>
      </c>
      <c r="F425" s="7" t="n">
        <v>45020</v>
      </c>
      <c r="G425" s="5" t="s">
        <v>21</v>
      </c>
      <c r="H425" s="7" t="n">
        <v>45337</v>
      </c>
    </row>
    <row r="426" customFormat="false" ht="15" hidden="false" customHeight="false" outlineLevel="0" collapsed="false">
      <c r="A426" s="5" t="s">
        <v>446</v>
      </c>
      <c r="B426" s="5" t="s">
        <v>20</v>
      </c>
      <c r="C426" s="5" t="n">
        <v>1</v>
      </c>
      <c r="D426" s="6" t="n">
        <v>300000</v>
      </c>
      <c r="E426" s="7" t="n">
        <v>45257</v>
      </c>
      <c r="F426" s="7" t="n">
        <v>45262</v>
      </c>
      <c r="G426" s="5" t="s">
        <v>21</v>
      </c>
      <c r="H426" s="7" t="n">
        <v>45278</v>
      </c>
    </row>
    <row r="427" customFormat="false" ht="15" hidden="false" customHeight="false" outlineLevel="0" collapsed="false">
      <c r="A427" s="5" t="s">
        <v>447</v>
      </c>
      <c r="B427" s="5" t="s">
        <v>20</v>
      </c>
      <c r="C427" s="5" t="n">
        <v>1</v>
      </c>
      <c r="D427" s="6" t="n">
        <v>450000</v>
      </c>
      <c r="E427" s="7" t="n">
        <v>45086</v>
      </c>
      <c r="F427" s="7" t="n">
        <v>45111</v>
      </c>
      <c r="G427" s="5" t="s">
        <v>21</v>
      </c>
      <c r="H427" s="7" t="n">
        <v>45574</v>
      </c>
    </row>
    <row r="428" customFormat="false" ht="15" hidden="false" customHeight="false" outlineLevel="0" collapsed="false">
      <c r="A428" s="5" t="s">
        <v>448</v>
      </c>
      <c r="B428" s="5" t="s">
        <v>20</v>
      </c>
      <c r="C428" s="5" t="n">
        <v>1</v>
      </c>
      <c r="D428" s="6" t="n">
        <v>1200000</v>
      </c>
      <c r="E428" s="7" t="n">
        <v>45022</v>
      </c>
      <c r="F428" s="7" t="n">
        <v>45027</v>
      </c>
      <c r="G428" s="5" t="s">
        <v>21</v>
      </c>
      <c r="H428" s="7" t="n">
        <v>45043</v>
      </c>
    </row>
    <row r="429" customFormat="false" ht="15" hidden="false" customHeight="false" outlineLevel="0" collapsed="false">
      <c r="A429" s="5" t="s">
        <v>449</v>
      </c>
      <c r="B429" s="5" t="s">
        <v>20</v>
      </c>
      <c r="C429" s="5" t="n">
        <v>1</v>
      </c>
      <c r="D429" s="6" t="n">
        <v>600000</v>
      </c>
      <c r="E429" s="7" t="n">
        <v>45237</v>
      </c>
      <c r="F429" s="7" t="n">
        <v>45237</v>
      </c>
      <c r="G429" s="5" t="s">
        <v>21</v>
      </c>
      <c r="H429" s="7" t="n">
        <v>45377</v>
      </c>
    </row>
    <row r="430" customFormat="false" ht="15" hidden="false" customHeight="false" outlineLevel="0" collapsed="false">
      <c r="A430" s="5" t="s">
        <v>450</v>
      </c>
      <c r="B430" s="5" t="s">
        <v>20</v>
      </c>
      <c r="C430" s="5" t="n">
        <v>1</v>
      </c>
      <c r="D430" s="6" t="n">
        <v>900000</v>
      </c>
      <c r="E430" s="7" t="n">
        <v>45217</v>
      </c>
      <c r="F430" s="7" t="n">
        <v>45238</v>
      </c>
      <c r="G430" s="5" t="s">
        <v>21</v>
      </c>
      <c r="H430" s="7" t="n">
        <v>45279</v>
      </c>
    </row>
    <row r="431" customFormat="false" ht="15" hidden="false" customHeight="false" outlineLevel="0" collapsed="false">
      <c r="A431" s="5" t="s">
        <v>451</v>
      </c>
      <c r="B431" s="5" t="s">
        <v>20</v>
      </c>
      <c r="C431" s="5" t="n">
        <v>1</v>
      </c>
      <c r="D431" s="6" t="n">
        <v>600000</v>
      </c>
      <c r="E431" s="7" t="n">
        <v>45052</v>
      </c>
      <c r="F431" s="7" t="n">
        <v>45054</v>
      </c>
      <c r="G431" s="5" t="s">
        <v>21</v>
      </c>
      <c r="H431" s="7" t="n">
        <v>45064</v>
      </c>
    </row>
    <row r="432" customFormat="false" ht="15" hidden="false" customHeight="false" outlineLevel="0" collapsed="false">
      <c r="A432" s="5" t="s">
        <v>452</v>
      </c>
      <c r="B432" s="5" t="s">
        <v>20</v>
      </c>
      <c r="C432" s="5" t="n">
        <v>1</v>
      </c>
      <c r="D432" s="6" t="n">
        <v>450000</v>
      </c>
      <c r="E432" s="7" t="n">
        <v>45099</v>
      </c>
      <c r="F432" s="7" t="n">
        <v>45105</v>
      </c>
      <c r="G432" s="5" t="s">
        <v>21</v>
      </c>
      <c r="H432" s="7" t="n">
        <v>45114</v>
      </c>
    </row>
    <row r="433" customFormat="false" ht="15" hidden="false" customHeight="false" outlineLevel="0" collapsed="false">
      <c r="A433" s="5" t="s">
        <v>453</v>
      </c>
      <c r="B433" s="5" t="s">
        <v>20</v>
      </c>
      <c r="C433" s="5" t="n">
        <v>1</v>
      </c>
      <c r="D433" s="6" t="n">
        <v>450000</v>
      </c>
      <c r="E433" s="7" t="n">
        <v>45031</v>
      </c>
      <c r="F433" s="7" t="n">
        <v>45038</v>
      </c>
      <c r="G433" s="5" t="s">
        <v>21</v>
      </c>
      <c r="H433" s="7" t="n">
        <v>45086</v>
      </c>
    </row>
    <row r="434" customFormat="false" ht="15" hidden="false" customHeight="false" outlineLevel="0" collapsed="false">
      <c r="A434" s="5" t="s">
        <v>454</v>
      </c>
      <c r="B434" s="5" t="s">
        <v>20</v>
      </c>
      <c r="C434" s="5" t="n">
        <v>1</v>
      </c>
      <c r="D434" s="6" t="n">
        <v>450000</v>
      </c>
      <c r="E434" s="7" t="n">
        <v>45119</v>
      </c>
      <c r="F434" s="7" t="n">
        <v>45231</v>
      </c>
      <c r="G434" s="5" t="s">
        <v>246</v>
      </c>
      <c r="H434" s="7"/>
    </row>
    <row r="435" customFormat="false" ht="15" hidden="false" customHeight="false" outlineLevel="0" collapsed="false">
      <c r="A435" s="5" t="s">
        <v>455</v>
      </c>
      <c r="B435" s="5" t="s">
        <v>20</v>
      </c>
      <c r="C435" s="5" t="n">
        <v>1</v>
      </c>
      <c r="D435" s="6" t="n">
        <v>900000</v>
      </c>
      <c r="E435" s="7" t="n">
        <v>45228</v>
      </c>
      <c r="F435" s="7" t="n">
        <v>45230</v>
      </c>
      <c r="G435" s="5" t="s">
        <v>21</v>
      </c>
      <c r="H435" s="7" t="n">
        <v>45239</v>
      </c>
    </row>
    <row r="436" customFormat="false" ht="15" hidden="false" customHeight="false" outlineLevel="0" collapsed="false">
      <c r="A436" s="5" t="s">
        <v>456</v>
      </c>
      <c r="B436" s="5" t="s">
        <v>20</v>
      </c>
      <c r="C436" s="5" t="n">
        <v>1</v>
      </c>
      <c r="D436" s="6" t="n">
        <v>1200000</v>
      </c>
      <c r="E436" s="7" t="n">
        <v>45060</v>
      </c>
      <c r="F436" s="7" t="n">
        <v>45105</v>
      </c>
      <c r="G436" s="5" t="s">
        <v>21</v>
      </c>
      <c r="H436" s="7" t="n">
        <v>45135</v>
      </c>
    </row>
    <row r="437" customFormat="false" ht="15" hidden="false" customHeight="false" outlineLevel="0" collapsed="false">
      <c r="A437" s="5" t="s">
        <v>457</v>
      </c>
      <c r="B437" s="5" t="s">
        <v>20</v>
      </c>
      <c r="C437" s="5" t="n">
        <v>1</v>
      </c>
      <c r="D437" s="6" t="n">
        <v>300000</v>
      </c>
      <c r="E437" s="7" t="n">
        <v>44951</v>
      </c>
      <c r="F437" s="7" t="n">
        <v>44964</v>
      </c>
      <c r="G437" s="5" t="s">
        <v>21</v>
      </c>
      <c r="H437" s="7" t="n">
        <v>45191</v>
      </c>
    </row>
    <row r="438" customFormat="false" ht="15" hidden="false" customHeight="false" outlineLevel="0" collapsed="false">
      <c r="A438" s="5" t="s">
        <v>458</v>
      </c>
      <c r="B438" s="5" t="s">
        <v>20</v>
      </c>
      <c r="C438" s="5" t="n">
        <v>1</v>
      </c>
      <c r="D438" s="6" t="n">
        <v>900000</v>
      </c>
      <c r="E438" s="7" t="n">
        <v>44992</v>
      </c>
      <c r="F438" s="7" t="n">
        <v>45032</v>
      </c>
      <c r="G438" s="5" t="s">
        <v>21</v>
      </c>
      <c r="H438" s="7" t="n">
        <v>45112</v>
      </c>
    </row>
    <row r="439" customFormat="false" ht="15" hidden="false" customHeight="false" outlineLevel="0" collapsed="false">
      <c r="A439" s="5" t="s">
        <v>459</v>
      </c>
      <c r="B439" s="5" t="s">
        <v>20</v>
      </c>
      <c r="C439" s="5" t="n">
        <v>1</v>
      </c>
      <c r="D439" s="6" t="n">
        <v>1200000</v>
      </c>
      <c r="E439" s="7" t="n">
        <v>44965</v>
      </c>
      <c r="F439" s="7" t="n">
        <v>44974</v>
      </c>
      <c r="G439" s="5" t="s">
        <v>21</v>
      </c>
      <c r="H439" s="7" t="n">
        <v>45159</v>
      </c>
    </row>
    <row r="440" customFormat="false" ht="15" hidden="false" customHeight="false" outlineLevel="0" collapsed="false">
      <c r="A440" s="5" t="s">
        <v>460</v>
      </c>
      <c r="B440" s="5" t="s">
        <v>20</v>
      </c>
      <c r="C440" s="5" t="n">
        <v>1</v>
      </c>
      <c r="D440" s="6" t="n">
        <v>450000</v>
      </c>
      <c r="E440" s="7" t="n">
        <v>45207</v>
      </c>
      <c r="F440" s="7" t="n">
        <v>45238</v>
      </c>
      <c r="G440" s="5" t="s">
        <v>21</v>
      </c>
      <c r="H440" s="7" t="n">
        <v>45389</v>
      </c>
    </row>
    <row r="441" customFormat="false" ht="15" hidden="false" customHeight="false" outlineLevel="0" collapsed="false">
      <c r="A441" s="5" t="s">
        <v>461</v>
      </c>
      <c r="B441" s="5" t="s">
        <v>20</v>
      </c>
      <c r="C441" s="5" t="n">
        <v>1</v>
      </c>
      <c r="D441" s="6" t="n">
        <v>1200000</v>
      </c>
      <c r="E441" s="7" t="n">
        <v>45053</v>
      </c>
      <c r="F441" s="7" t="n">
        <v>45158</v>
      </c>
      <c r="G441" s="5" t="s">
        <v>246</v>
      </c>
      <c r="H441" s="7"/>
    </row>
    <row r="442" customFormat="false" ht="15" hidden="false" customHeight="false" outlineLevel="0" collapsed="false">
      <c r="A442" s="5" t="s">
        <v>462</v>
      </c>
      <c r="B442" s="5" t="s">
        <v>20</v>
      </c>
      <c r="C442" s="5" t="n">
        <v>1</v>
      </c>
      <c r="D442" s="6" t="n">
        <v>1200000</v>
      </c>
      <c r="E442" s="7" t="n">
        <v>45132</v>
      </c>
      <c r="F442" s="7" t="n">
        <v>45152</v>
      </c>
      <c r="G442" s="5" t="s">
        <v>21</v>
      </c>
      <c r="H442" s="7" t="n">
        <v>45160</v>
      </c>
    </row>
    <row r="443" customFormat="false" ht="15" hidden="false" customHeight="false" outlineLevel="0" collapsed="false">
      <c r="A443" s="5" t="s">
        <v>463</v>
      </c>
      <c r="B443" s="5" t="s">
        <v>20</v>
      </c>
      <c r="C443" s="5" t="n">
        <v>1</v>
      </c>
      <c r="D443" s="6" t="n">
        <v>600000</v>
      </c>
      <c r="E443" s="7" t="n">
        <v>45026</v>
      </c>
      <c r="F443" s="7" t="n">
        <v>45026</v>
      </c>
      <c r="G443" s="5" t="s">
        <v>21</v>
      </c>
      <c r="H443" s="7" t="n">
        <v>45076</v>
      </c>
    </row>
    <row r="444" customFormat="false" ht="15" hidden="false" customHeight="false" outlineLevel="0" collapsed="false">
      <c r="A444" s="5" t="s">
        <v>464</v>
      </c>
      <c r="B444" s="5" t="s">
        <v>20</v>
      </c>
      <c r="C444" s="5" t="n">
        <v>1</v>
      </c>
      <c r="D444" s="6" t="n">
        <v>900000</v>
      </c>
      <c r="E444" s="7" t="n">
        <v>45061</v>
      </c>
      <c r="F444" s="7" t="n">
        <v>45223</v>
      </c>
      <c r="G444" s="5" t="s">
        <v>246</v>
      </c>
      <c r="H444" s="7"/>
    </row>
    <row r="445" customFormat="false" ht="15" hidden="false" customHeight="false" outlineLevel="0" collapsed="false">
      <c r="A445" s="5" t="s">
        <v>465</v>
      </c>
      <c r="B445" s="5" t="s">
        <v>20</v>
      </c>
      <c r="C445" s="5" t="n">
        <v>1</v>
      </c>
      <c r="D445" s="6" t="n">
        <v>900000</v>
      </c>
      <c r="E445" s="7" t="n">
        <v>45070</v>
      </c>
      <c r="F445" s="7" t="n">
        <v>45089</v>
      </c>
      <c r="G445" s="5" t="s">
        <v>246</v>
      </c>
      <c r="H445" s="7"/>
    </row>
    <row r="446" customFormat="false" ht="15" hidden="false" customHeight="false" outlineLevel="0" collapsed="false">
      <c r="A446" s="5" t="s">
        <v>466</v>
      </c>
      <c r="B446" s="5" t="s">
        <v>20</v>
      </c>
      <c r="C446" s="5" t="n">
        <v>1</v>
      </c>
      <c r="D446" s="6" t="n">
        <v>900000</v>
      </c>
      <c r="E446" s="7" t="n">
        <v>45171</v>
      </c>
      <c r="F446" s="7" t="n">
        <v>45174</v>
      </c>
      <c r="G446" s="5" t="s">
        <v>21</v>
      </c>
      <c r="H446" s="7" t="n">
        <v>45220</v>
      </c>
    </row>
    <row r="447" customFormat="false" ht="15" hidden="false" customHeight="false" outlineLevel="0" collapsed="false">
      <c r="A447" s="5" t="s">
        <v>467</v>
      </c>
      <c r="B447" s="5" t="s">
        <v>20</v>
      </c>
      <c r="C447" s="5" t="n">
        <v>1</v>
      </c>
      <c r="D447" s="6" t="n">
        <v>450000</v>
      </c>
      <c r="E447" s="7" t="n">
        <v>44937</v>
      </c>
      <c r="F447" s="7" t="n">
        <v>44946</v>
      </c>
      <c r="G447" s="5" t="s">
        <v>21</v>
      </c>
      <c r="H447" s="7" t="n">
        <v>44960</v>
      </c>
    </row>
    <row r="448" customFormat="false" ht="15" hidden="false" customHeight="false" outlineLevel="0" collapsed="false">
      <c r="A448" s="5" t="s">
        <v>468</v>
      </c>
      <c r="B448" s="5" t="s">
        <v>20</v>
      </c>
      <c r="C448" s="5" t="n">
        <v>1</v>
      </c>
      <c r="D448" s="6" t="n">
        <v>300000</v>
      </c>
      <c r="E448" s="7" t="n">
        <v>44952</v>
      </c>
      <c r="F448" s="7" t="n">
        <v>44953</v>
      </c>
      <c r="G448" s="5" t="s">
        <v>21</v>
      </c>
      <c r="H448" s="7" t="n">
        <v>45001</v>
      </c>
    </row>
    <row r="449" customFormat="false" ht="15" hidden="false" customHeight="false" outlineLevel="0" collapsed="false">
      <c r="A449" s="5" t="s">
        <v>469</v>
      </c>
      <c r="B449" s="5" t="s">
        <v>20</v>
      </c>
      <c r="C449" s="5" t="n">
        <v>1</v>
      </c>
      <c r="D449" s="6" t="n">
        <v>1200000</v>
      </c>
      <c r="E449" s="7" t="n">
        <v>45121</v>
      </c>
      <c r="F449" s="7" t="n">
        <v>45130</v>
      </c>
      <c r="G449" s="5" t="s">
        <v>21</v>
      </c>
      <c r="H449" s="7" t="n">
        <v>45623</v>
      </c>
    </row>
    <row r="450" customFormat="false" ht="15" hidden="false" customHeight="false" outlineLevel="0" collapsed="false">
      <c r="A450" s="5" t="s">
        <v>470</v>
      </c>
      <c r="B450" s="5" t="s">
        <v>20</v>
      </c>
      <c r="C450" s="5" t="n">
        <v>1</v>
      </c>
      <c r="D450" s="6" t="n">
        <v>900000</v>
      </c>
      <c r="E450" s="7" t="n">
        <v>45114</v>
      </c>
      <c r="F450" s="7" t="n">
        <v>45145</v>
      </c>
      <c r="G450" s="5" t="s">
        <v>21</v>
      </c>
      <c r="H450" s="7" t="n">
        <v>45191</v>
      </c>
    </row>
    <row r="451" customFormat="false" ht="15" hidden="false" customHeight="false" outlineLevel="0" collapsed="false">
      <c r="A451" s="5" t="s">
        <v>471</v>
      </c>
      <c r="B451" s="5" t="s">
        <v>20</v>
      </c>
      <c r="C451" s="5" t="n">
        <v>1</v>
      </c>
      <c r="D451" s="6" t="n">
        <v>600000</v>
      </c>
      <c r="E451" s="7" t="n">
        <v>45649</v>
      </c>
      <c r="F451" s="7" t="n">
        <v>45736</v>
      </c>
      <c r="G451" s="5" t="s">
        <v>246</v>
      </c>
      <c r="H451" s="7"/>
    </row>
    <row r="452" customFormat="false" ht="15" hidden="false" customHeight="false" outlineLevel="0" collapsed="false">
      <c r="A452" s="5" t="s">
        <v>472</v>
      </c>
      <c r="B452" s="5" t="s">
        <v>20</v>
      </c>
      <c r="C452" s="5" t="n">
        <v>1</v>
      </c>
      <c r="D452" s="6" t="n">
        <v>450000</v>
      </c>
      <c r="E452" s="7" t="n">
        <v>45326</v>
      </c>
      <c r="F452" s="7" t="n">
        <v>45339</v>
      </c>
      <c r="G452" s="5" t="s">
        <v>21</v>
      </c>
      <c r="H452" s="7" t="n">
        <v>45544</v>
      </c>
    </row>
    <row r="453" customFormat="false" ht="15" hidden="false" customHeight="false" outlineLevel="0" collapsed="false">
      <c r="A453" s="5" t="s">
        <v>473</v>
      </c>
      <c r="B453" s="5" t="s">
        <v>20</v>
      </c>
      <c r="C453" s="5" t="n">
        <v>1</v>
      </c>
      <c r="D453" s="6" t="n">
        <v>900000</v>
      </c>
      <c r="E453" s="7" t="n">
        <v>45449</v>
      </c>
      <c r="F453" s="7" t="n">
        <v>45456</v>
      </c>
      <c r="G453" s="5" t="s">
        <v>21</v>
      </c>
      <c r="H453" s="7" t="n">
        <v>45477</v>
      </c>
    </row>
    <row r="454" customFormat="false" ht="15" hidden="false" customHeight="false" outlineLevel="0" collapsed="false">
      <c r="A454" s="5" t="s">
        <v>474</v>
      </c>
      <c r="B454" s="5" t="s">
        <v>20</v>
      </c>
      <c r="C454" s="5" t="n">
        <v>1</v>
      </c>
      <c r="D454" s="6" t="n">
        <v>1200000</v>
      </c>
      <c r="E454" s="7" t="n">
        <v>45454</v>
      </c>
      <c r="F454" s="7" t="n">
        <v>45454</v>
      </c>
      <c r="G454" s="5" t="s">
        <v>21</v>
      </c>
      <c r="H454" s="7" t="n">
        <v>45831</v>
      </c>
    </row>
    <row r="455" customFormat="false" ht="15" hidden="false" customHeight="false" outlineLevel="0" collapsed="false">
      <c r="A455" s="5" t="s">
        <v>475</v>
      </c>
      <c r="B455" s="5" t="s">
        <v>20</v>
      </c>
      <c r="C455" s="5" t="n">
        <v>1</v>
      </c>
      <c r="D455" s="6" t="n">
        <v>450000</v>
      </c>
      <c r="E455" s="7" t="n">
        <v>45372</v>
      </c>
      <c r="F455" s="7" t="n">
        <v>45381</v>
      </c>
      <c r="G455" s="5" t="s">
        <v>21</v>
      </c>
      <c r="H455" s="7" t="n">
        <v>45382</v>
      </c>
    </row>
    <row r="456" customFormat="false" ht="15" hidden="false" customHeight="false" outlineLevel="0" collapsed="false">
      <c r="A456" s="5" t="s">
        <v>476</v>
      </c>
      <c r="B456" s="5" t="s">
        <v>20</v>
      </c>
      <c r="C456" s="5" t="n">
        <v>1</v>
      </c>
      <c r="D456" s="6" t="n">
        <v>1200000</v>
      </c>
      <c r="E456" s="7" t="n">
        <v>45379</v>
      </c>
      <c r="F456" s="7" t="n">
        <v>45433</v>
      </c>
      <c r="G456" s="5" t="s">
        <v>21</v>
      </c>
      <c r="H456" s="7" t="n">
        <v>45945</v>
      </c>
    </row>
    <row r="457" customFormat="false" ht="15" hidden="false" customHeight="false" outlineLevel="0" collapsed="false">
      <c r="A457" s="5" t="s">
        <v>477</v>
      </c>
      <c r="B457" s="5" t="s">
        <v>20</v>
      </c>
      <c r="C457" s="5" t="n">
        <v>1</v>
      </c>
      <c r="D457" s="6" t="n">
        <v>1200000</v>
      </c>
      <c r="E457" s="7" t="n">
        <v>45605</v>
      </c>
      <c r="F457" s="7" t="n">
        <v>45606</v>
      </c>
      <c r="G457" s="5" t="s">
        <v>21</v>
      </c>
      <c r="H457" s="7" t="n">
        <v>45610</v>
      </c>
    </row>
    <row r="458" customFormat="false" ht="15" hidden="false" customHeight="false" outlineLevel="0" collapsed="false">
      <c r="A458" s="5" t="s">
        <v>478</v>
      </c>
      <c r="B458" s="5" t="s">
        <v>20</v>
      </c>
      <c r="C458" s="5" t="n">
        <v>1</v>
      </c>
      <c r="D458" s="6" t="n">
        <v>1200000</v>
      </c>
      <c r="E458" s="7" t="n">
        <v>45413</v>
      </c>
      <c r="F458" s="7" t="n">
        <v>45415</v>
      </c>
      <c r="G458" s="5" t="s">
        <v>21</v>
      </c>
      <c r="H458" s="7" t="n">
        <v>45875</v>
      </c>
    </row>
    <row r="459" customFormat="false" ht="15" hidden="false" customHeight="false" outlineLevel="0" collapsed="false">
      <c r="A459" s="5" t="s">
        <v>479</v>
      </c>
      <c r="B459" s="5" t="s">
        <v>20</v>
      </c>
      <c r="C459" s="5" t="n">
        <v>1</v>
      </c>
      <c r="D459" s="6" t="n">
        <v>900000</v>
      </c>
      <c r="E459" s="7" t="n">
        <v>45635</v>
      </c>
      <c r="F459" s="7" t="n">
        <v>45861</v>
      </c>
      <c r="G459" s="5" t="s">
        <v>246</v>
      </c>
      <c r="H459" s="7"/>
    </row>
    <row r="460" customFormat="false" ht="15" hidden="false" customHeight="false" outlineLevel="0" collapsed="false">
      <c r="A460" s="5" t="s">
        <v>480</v>
      </c>
      <c r="B460" s="5" t="s">
        <v>20</v>
      </c>
      <c r="C460" s="5" t="n">
        <v>1</v>
      </c>
      <c r="D460" s="6" t="n">
        <v>450000</v>
      </c>
      <c r="E460" s="7" t="n">
        <v>45443</v>
      </c>
      <c r="F460" s="7" t="n">
        <v>45446</v>
      </c>
      <c r="G460" s="5" t="s">
        <v>21</v>
      </c>
      <c r="H460" s="7" t="n">
        <v>45476</v>
      </c>
    </row>
    <row r="461" customFormat="false" ht="15" hidden="false" customHeight="false" outlineLevel="0" collapsed="false">
      <c r="A461" s="5" t="s">
        <v>481</v>
      </c>
      <c r="B461" s="5" t="s">
        <v>20</v>
      </c>
      <c r="C461" s="5" t="n">
        <v>2</v>
      </c>
      <c r="D461" s="6" t="n">
        <v>4500000</v>
      </c>
      <c r="E461" s="7" t="n">
        <v>45417</v>
      </c>
      <c r="F461" s="7" t="n">
        <v>45422</v>
      </c>
      <c r="G461" s="5" t="s">
        <v>21</v>
      </c>
      <c r="H461" s="7" t="n">
        <v>45571</v>
      </c>
    </row>
    <row r="462" customFormat="false" ht="15" hidden="false" customHeight="false" outlineLevel="0" collapsed="false">
      <c r="A462" s="5" t="s">
        <v>482</v>
      </c>
      <c r="B462" s="5" t="s">
        <v>20</v>
      </c>
      <c r="C462" s="5" t="n">
        <v>2</v>
      </c>
      <c r="D462" s="6" t="n">
        <v>4500000</v>
      </c>
      <c r="E462" s="7" t="n">
        <v>45529</v>
      </c>
      <c r="F462" s="7" t="n">
        <v>45533</v>
      </c>
      <c r="G462" s="5" t="s">
        <v>21</v>
      </c>
      <c r="H462" s="7" t="n">
        <v>45579</v>
      </c>
    </row>
    <row r="463" customFormat="false" ht="15" hidden="false" customHeight="false" outlineLevel="0" collapsed="false">
      <c r="A463" s="5" t="s">
        <v>483</v>
      </c>
      <c r="B463" s="5" t="s">
        <v>20</v>
      </c>
      <c r="C463" s="5" t="n">
        <v>1</v>
      </c>
      <c r="D463" s="6" t="n">
        <v>1200000</v>
      </c>
      <c r="E463" s="7" t="n">
        <v>45452</v>
      </c>
      <c r="F463" s="7" t="n">
        <v>45462</v>
      </c>
      <c r="G463" s="5" t="s">
        <v>21</v>
      </c>
      <c r="H463" s="7" t="n">
        <v>45530</v>
      </c>
    </row>
    <row r="464" customFormat="false" ht="15" hidden="false" customHeight="false" outlineLevel="0" collapsed="false">
      <c r="A464" s="5" t="s">
        <v>484</v>
      </c>
      <c r="B464" s="5" t="s">
        <v>20</v>
      </c>
      <c r="C464" s="5" t="n">
        <v>1</v>
      </c>
      <c r="D464" s="6" t="n">
        <v>1200000</v>
      </c>
      <c r="E464" s="7" t="n">
        <v>45404</v>
      </c>
      <c r="F464" s="7" t="n">
        <v>45428</v>
      </c>
      <c r="G464" s="5" t="s">
        <v>21</v>
      </c>
      <c r="H464" s="7" t="n">
        <v>45471</v>
      </c>
    </row>
    <row r="465" customFormat="false" ht="15" hidden="false" customHeight="false" outlineLevel="0" collapsed="false">
      <c r="A465" s="5" t="s">
        <v>485</v>
      </c>
      <c r="B465" s="5" t="s">
        <v>20</v>
      </c>
      <c r="C465" s="5" t="n">
        <v>2</v>
      </c>
      <c r="D465" s="6" t="n">
        <v>4500000</v>
      </c>
      <c r="E465" s="7" t="n">
        <v>45410</v>
      </c>
      <c r="F465" s="7" t="n">
        <v>45415</v>
      </c>
      <c r="G465" s="5" t="s">
        <v>21</v>
      </c>
      <c r="H465" s="7" t="n">
        <v>45433</v>
      </c>
    </row>
    <row r="466" customFormat="false" ht="15" hidden="false" customHeight="false" outlineLevel="0" collapsed="false">
      <c r="A466" s="5" t="s">
        <v>486</v>
      </c>
      <c r="B466" s="5" t="s">
        <v>20</v>
      </c>
      <c r="C466" s="5" t="n">
        <v>4</v>
      </c>
      <c r="D466" s="6" t="n">
        <v>40000000</v>
      </c>
      <c r="E466" s="7" t="n">
        <v>45474</v>
      </c>
      <c r="F466" s="7" t="n">
        <v>45486</v>
      </c>
      <c r="G466" s="5" t="s">
        <v>21</v>
      </c>
      <c r="H466" s="7" t="n">
        <v>45502</v>
      </c>
    </row>
    <row r="467" customFormat="false" ht="15" hidden="false" customHeight="false" outlineLevel="0" collapsed="false">
      <c r="A467" s="5" t="s">
        <v>487</v>
      </c>
      <c r="B467" s="5" t="s">
        <v>20</v>
      </c>
      <c r="C467" s="5" t="n">
        <v>3</v>
      </c>
      <c r="D467" s="6" t="n">
        <v>12000000</v>
      </c>
      <c r="E467" s="7" t="n">
        <v>45613</v>
      </c>
      <c r="F467" s="7" t="n">
        <v>45621</v>
      </c>
      <c r="G467" s="5" t="s">
        <v>246</v>
      </c>
      <c r="H467" s="7"/>
    </row>
    <row r="468" customFormat="false" ht="15" hidden="false" customHeight="false" outlineLevel="0" collapsed="false">
      <c r="A468" s="5" t="s">
        <v>488</v>
      </c>
      <c r="B468" s="5" t="s">
        <v>20</v>
      </c>
      <c r="C468" s="5" t="n">
        <v>1</v>
      </c>
      <c r="D468" s="6" t="n">
        <v>300000</v>
      </c>
      <c r="E468" s="7" t="n">
        <v>45594</v>
      </c>
      <c r="F468" s="7" t="n">
        <v>45674</v>
      </c>
      <c r="G468" s="5" t="s">
        <v>21</v>
      </c>
      <c r="H468" s="7" t="n">
        <v>45747</v>
      </c>
    </row>
    <row r="469" customFormat="false" ht="15" hidden="false" customHeight="false" outlineLevel="0" collapsed="false">
      <c r="A469" s="5" t="s">
        <v>489</v>
      </c>
      <c r="B469" s="5" t="s">
        <v>20</v>
      </c>
      <c r="C469" s="5" t="n">
        <v>1</v>
      </c>
      <c r="D469" s="6" t="n">
        <v>600000</v>
      </c>
      <c r="E469" s="7" t="n">
        <v>45587</v>
      </c>
      <c r="F469" s="7" t="n">
        <v>45602</v>
      </c>
      <c r="G469" s="5" t="s">
        <v>21</v>
      </c>
      <c r="H469" s="7" t="n">
        <v>45824</v>
      </c>
    </row>
    <row r="470" customFormat="false" ht="15" hidden="false" customHeight="false" outlineLevel="0" collapsed="false">
      <c r="A470" s="5" t="s">
        <v>490</v>
      </c>
      <c r="B470" s="5" t="s">
        <v>20</v>
      </c>
      <c r="C470" s="5" t="n">
        <v>1</v>
      </c>
      <c r="D470" s="6" t="n">
        <v>900000</v>
      </c>
      <c r="E470" s="7" t="n">
        <v>45567</v>
      </c>
      <c r="F470" s="7" t="n">
        <v>45606</v>
      </c>
      <c r="G470" s="5" t="s">
        <v>21</v>
      </c>
      <c r="H470" s="7" t="n">
        <v>45848</v>
      </c>
    </row>
    <row r="471" customFormat="false" ht="15" hidden="false" customHeight="false" outlineLevel="0" collapsed="false">
      <c r="A471" s="5" t="s">
        <v>491</v>
      </c>
      <c r="B471" s="5" t="s">
        <v>20</v>
      </c>
      <c r="C471" s="5" t="n">
        <v>1</v>
      </c>
      <c r="D471" s="6" t="n">
        <v>900000</v>
      </c>
      <c r="E471" s="7" t="n">
        <v>45641</v>
      </c>
      <c r="F471" s="7" t="n">
        <v>45650</v>
      </c>
      <c r="G471" s="5" t="s">
        <v>246</v>
      </c>
      <c r="H471" s="7"/>
    </row>
    <row r="472" customFormat="false" ht="15" hidden="false" customHeight="false" outlineLevel="0" collapsed="false">
      <c r="A472" s="5" t="s">
        <v>492</v>
      </c>
      <c r="B472" s="5" t="s">
        <v>20</v>
      </c>
      <c r="C472" s="5" t="n">
        <v>1</v>
      </c>
      <c r="D472" s="6" t="n">
        <v>600000</v>
      </c>
      <c r="E472" s="7" t="n">
        <v>45430</v>
      </c>
      <c r="F472" s="7" t="n">
        <v>45450</v>
      </c>
      <c r="G472" s="5" t="s">
        <v>21</v>
      </c>
      <c r="H472" s="7" t="n">
        <v>45489</v>
      </c>
    </row>
    <row r="473" customFormat="false" ht="15" hidden="false" customHeight="false" outlineLevel="0" collapsed="false">
      <c r="A473" s="5" t="s">
        <v>493</v>
      </c>
      <c r="B473" s="5" t="s">
        <v>20</v>
      </c>
      <c r="C473" s="5" t="n">
        <v>2</v>
      </c>
      <c r="D473" s="6" t="n">
        <v>4500000</v>
      </c>
      <c r="E473" s="7" t="n">
        <v>45433</v>
      </c>
      <c r="F473" s="7" t="n">
        <v>45448</v>
      </c>
      <c r="G473" s="5" t="s">
        <v>21</v>
      </c>
      <c r="H473" s="7" t="n">
        <v>45733</v>
      </c>
    </row>
    <row r="474" customFormat="false" ht="15" hidden="false" customHeight="false" outlineLevel="0" collapsed="false">
      <c r="A474" s="5" t="s">
        <v>494</v>
      </c>
      <c r="B474" s="5" t="s">
        <v>20</v>
      </c>
      <c r="C474" s="5" t="n">
        <v>1</v>
      </c>
      <c r="D474" s="6" t="n">
        <v>900000</v>
      </c>
      <c r="E474" s="7" t="n">
        <v>45615</v>
      </c>
      <c r="F474" s="7" t="n">
        <v>45623</v>
      </c>
      <c r="G474" s="5" t="s">
        <v>246</v>
      </c>
      <c r="H474" s="7"/>
    </row>
    <row r="475" customFormat="false" ht="15" hidden="false" customHeight="false" outlineLevel="0" collapsed="false">
      <c r="A475" s="5" t="s">
        <v>495</v>
      </c>
      <c r="B475" s="5" t="s">
        <v>20</v>
      </c>
      <c r="C475" s="5" t="n">
        <v>1</v>
      </c>
      <c r="D475" s="6" t="n">
        <v>600000</v>
      </c>
      <c r="E475" s="7" t="n">
        <v>45620</v>
      </c>
      <c r="F475" s="7" t="n">
        <v>45620</v>
      </c>
      <c r="G475" s="5" t="s">
        <v>21</v>
      </c>
      <c r="H475" s="7" t="n">
        <v>45860</v>
      </c>
    </row>
    <row r="476" customFormat="false" ht="15" hidden="false" customHeight="false" outlineLevel="0" collapsed="false">
      <c r="A476" s="5" t="s">
        <v>496</v>
      </c>
      <c r="B476" s="5" t="s">
        <v>20</v>
      </c>
      <c r="C476" s="5" t="n">
        <v>1</v>
      </c>
      <c r="D476" s="6" t="n">
        <v>1200000</v>
      </c>
      <c r="E476" s="7" t="n">
        <v>45656</v>
      </c>
      <c r="F476" s="7" t="n">
        <v>45661</v>
      </c>
      <c r="G476" s="5" t="s">
        <v>21</v>
      </c>
      <c r="H476" s="7" t="n">
        <v>45926</v>
      </c>
    </row>
    <row r="477" customFormat="false" ht="15" hidden="false" customHeight="false" outlineLevel="0" collapsed="false">
      <c r="A477" s="5" t="s">
        <v>497</v>
      </c>
      <c r="B477" s="5" t="s">
        <v>20</v>
      </c>
      <c r="C477" s="5" t="n">
        <v>1</v>
      </c>
      <c r="D477" s="6" t="n">
        <v>1200000</v>
      </c>
      <c r="E477" s="7" t="n">
        <v>45377</v>
      </c>
      <c r="F477" s="7" t="n">
        <v>45387</v>
      </c>
      <c r="G477" s="5" t="s">
        <v>21</v>
      </c>
      <c r="H477" s="7" t="n">
        <v>45473</v>
      </c>
    </row>
    <row r="478" customFormat="false" ht="15" hidden="false" customHeight="false" outlineLevel="0" collapsed="false">
      <c r="A478" s="5" t="s">
        <v>498</v>
      </c>
      <c r="B478" s="5" t="s">
        <v>20</v>
      </c>
      <c r="C478" s="5" t="n">
        <v>1</v>
      </c>
      <c r="D478" s="6" t="n">
        <v>300000</v>
      </c>
      <c r="E478" s="7" t="n">
        <v>45440</v>
      </c>
      <c r="F478" s="7" t="n">
        <v>45458</v>
      </c>
      <c r="G478" s="5" t="s">
        <v>21</v>
      </c>
      <c r="H478" s="7" t="n">
        <v>45514</v>
      </c>
    </row>
    <row r="479" customFormat="false" ht="15" hidden="false" customHeight="false" outlineLevel="0" collapsed="false">
      <c r="A479" s="5" t="s">
        <v>499</v>
      </c>
      <c r="B479" s="5" t="s">
        <v>20</v>
      </c>
      <c r="C479" s="5" t="n">
        <v>3</v>
      </c>
      <c r="D479" s="6" t="n">
        <v>12000000</v>
      </c>
      <c r="E479" s="7" t="n">
        <v>45536</v>
      </c>
      <c r="F479" s="7" t="n">
        <v>45547</v>
      </c>
      <c r="G479" s="5" t="s">
        <v>246</v>
      </c>
      <c r="H479" s="7"/>
    </row>
    <row r="480" customFormat="false" ht="15" hidden="false" customHeight="false" outlineLevel="0" collapsed="false">
      <c r="A480" s="5" t="s">
        <v>500</v>
      </c>
      <c r="B480" s="5" t="s">
        <v>20</v>
      </c>
      <c r="C480" s="5" t="n">
        <v>1</v>
      </c>
      <c r="D480" s="6" t="n">
        <v>600000</v>
      </c>
      <c r="E480" s="7" t="n">
        <v>45300</v>
      </c>
      <c r="F480" s="7" t="n">
        <v>45319</v>
      </c>
      <c r="G480" s="5" t="s">
        <v>21</v>
      </c>
      <c r="H480" s="7" t="n">
        <v>45370</v>
      </c>
    </row>
    <row r="481" customFormat="false" ht="15" hidden="false" customHeight="false" outlineLevel="0" collapsed="false">
      <c r="A481" s="5" t="s">
        <v>501</v>
      </c>
      <c r="B481" s="5" t="s">
        <v>20</v>
      </c>
      <c r="C481" s="5" t="n">
        <v>1</v>
      </c>
      <c r="D481" s="6" t="n">
        <v>600000</v>
      </c>
      <c r="E481" s="7" t="n">
        <v>45575</v>
      </c>
      <c r="F481" s="7" t="n">
        <v>45579</v>
      </c>
      <c r="G481" s="5" t="s">
        <v>21</v>
      </c>
      <c r="H481" s="7" t="n">
        <v>45592</v>
      </c>
    </row>
    <row r="482" customFormat="false" ht="15" hidden="false" customHeight="false" outlineLevel="0" collapsed="false">
      <c r="A482" s="5" t="s">
        <v>502</v>
      </c>
      <c r="B482" s="5" t="s">
        <v>20</v>
      </c>
      <c r="C482" s="5" t="n">
        <v>2</v>
      </c>
      <c r="D482" s="6" t="n">
        <v>4500000</v>
      </c>
      <c r="E482" s="7" t="n">
        <v>45465</v>
      </c>
      <c r="F482" s="7" t="n">
        <v>45467</v>
      </c>
      <c r="G482" s="5" t="s">
        <v>21</v>
      </c>
      <c r="H482" s="7" t="n">
        <v>45587</v>
      </c>
    </row>
    <row r="483" customFormat="false" ht="15" hidden="false" customHeight="false" outlineLevel="0" collapsed="false">
      <c r="A483" s="5" t="s">
        <v>503</v>
      </c>
      <c r="B483" s="5" t="s">
        <v>20</v>
      </c>
      <c r="C483" s="5" t="n">
        <v>1</v>
      </c>
      <c r="D483" s="6" t="n">
        <v>900000</v>
      </c>
      <c r="E483" s="7" t="n">
        <v>45434</v>
      </c>
      <c r="F483" s="7" t="n">
        <v>45443</v>
      </c>
      <c r="G483" s="5" t="s">
        <v>21</v>
      </c>
      <c r="H483" s="7" t="n">
        <v>45471</v>
      </c>
    </row>
    <row r="484" customFormat="false" ht="15" hidden="false" customHeight="false" outlineLevel="0" collapsed="false">
      <c r="A484" s="5" t="s">
        <v>504</v>
      </c>
      <c r="B484" s="5" t="s">
        <v>20</v>
      </c>
      <c r="C484" s="5" t="n">
        <v>1</v>
      </c>
      <c r="D484" s="6" t="n">
        <v>600000</v>
      </c>
      <c r="E484" s="7" t="n">
        <v>45444</v>
      </c>
      <c r="F484" s="7" t="n">
        <v>45447</v>
      </c>
      <c r="G484" s="5" t="s">
        <v>21</v>
      </c>
      <c r="H484" s="7" t="n">
        <v>45485</v>
      </c>
    </row>
    <row r="485" customFormat="false" ht="15" hidden="false" customHeight="false" outlineLevel="0" collapsed="false">
      <c r="A485" s="5" t="s">
        <v>505</v>
      </c>
      <c r="B485" s="5" t="s">
        <v>20</v>
      </c>
      <c r="C485" s="5" t="n">
        <v>1</v>
      </c>
      <c r="D485" s="6" t="n">
        <v>900000</v>
      </c>
      <c r="E485" s="7" t="n">
        <v>45616</v>
      </c>
      <c r="F485" s="7" t="n">
        <v>45632</v>
      </c>
      <c r="G485" s="5" t="s">
        <v>246</v>
      </c>
      <c r="H485" s="7"/>
    </row>
    <row r="486" customFormat="false" ht="15" hidden="false" customHeight="false" outlineLevel="0" collapsed="false">
      <c r="A486" s="5" t="s">
        <v>506</v>
      </c>
      <c r="B486" s="5" t="s">
        <v>20</v>
      </c>
      <c r="C486" s="5" t="n">
        <v>1</v>
      </c>
      <c r="D486" s="6" t="n">
        <v>600000</v>
      </c>
      <c r="E486" s="7" t="n">
        <v>45573</v>
      </c>
      <c r="F486" s="7" t="n">
        <v>45593</v>
      </c>
      <c r="G486" s="5" t="s">
        <v>21</v>
      </c>
      <c r="H486" s="7" t="n">
        <v>45641</v>
      </c>
    </row>
    <row r="487" customFormat="false" ht="15" hidden="false" customHeight="false" outlineLevel="0" collapsed="false">
      <c r="A487" s="5" t="s">
        <v>507</v>
      </c>
      <c r="B487" s="5" t="s">
        <v>20</v>
      </c>
      <c r="C487" s="5" t="n">
        <v>1</v>
      </c>
      <c r="D487" s="6" t="n">
        <v>1200000</v>
      </c>
      <c r="E487" s="7" t="n">
        <v>45499</v>
      </c>
      <c r="F487" s="7" t="n">
        <v>45521</v>
      </c>
      <c r="G487" s="5" t="s">
        <v>21</v>
      </c>
      <c r="H487" s="7" t="n">
        <v>45550</v>
      </c>
    </row>
    <row r="488" customFormat="false" ht="15" hidden="false" customHeight="false" outlineLevel="0" collapsed="false">
      <c r="A488" s="5" t="s">
        <v>508</v>
      </c>
      <c r="B488" s="5" t="s">
        <v>20</v>
      </c>
      <c r="C488" s="5" t="n">
        <v>1</v>
      </c>
      <c r="D488" s="6" t="n">
        <v>300000</v>
      </c>
      <c r="E488" s="7" t="n">
        <v>45435</v>
      </c>
      <c r="F488" s="7" t="n">
        <v>45439</v>
      </c>
      <c r="G488" s="5" t="s">
        <v>21</v>
      </c>
      <c r="H488" s="7" t="n">
        <v>45522</v>
      </c>
    </row>
    <row r="489" customFormat="false" ht="15" hidden="false" customHeight="false" outlineLevel="0" collapsed="false">
      <c r="A489" s="5" t="s">
        <v>509</v>
      </c>
      <c r="B489" s="5" t="s">
        <v>20</v>
      </c>
      <c r="C489" s="5" t="n">
        <v>1</v>
      </c>
      <c r="D489" s="6" t="n">
        <v>300000</v>
      </c>
      <c r="E489" s="7" t="n">
        <v>45454</v>
      </c>
      <c r="F489" s="7" t="n">
        <v>45511</v>
      </c>
      <c r="G489" s="5" t="s">
        <v>21</v>
      </c>
      <c r="H489" s="7" t="n">
        <v>45535</v>
      </c>
    </row>
    <row r="490" customFormat="false" ht="15" hidden="false" customHeight="false" outlineLevel="0" collapsed="false">
      <c r="A490" s="5" t="s">
        <v>510</v>
      </c>
      <c r="B490" s="5" t="s">
        <v>20</v>
      </c>
      <c r="C490" s="5" t="n">
        <v>1</v>
      </c>
      <c r="D490" s="6" t="n">
        <v>900000</v>
      </c>
      <c r="E490" s="7" t="n">
        <v>45610</v>
      </c>
      <c r="F490" s="7" t="n">
        <v>45615</v>
      </c>
      <c r="G490" s="5" t="s">
        <v>21</v>
      </c>
      <c r="H490" s="7" t="n">
        <v>45909</v>
      </c>
    </row>
    <row r="491" customFormat="false" ht="15" hidden="false" customHeight="false" outlineLevel="0" collapsed="false">
      <c r="A491" s="5" t="s">
        <v>511</v>
      </c>
      <c r="B491" s="5" t="s">
        <v>20</v>
      </c>
      <c r="C491" s="5" t="n">
        <v>1</v>
      </c>
      <c r="D491" s="6" t="n">
        <v>600000</v>
      </c>
      <c r="E491" s="7" t="n">
        <v>45619</v>
      </c>
      <c r="F491" s="7" t="n">
        <v>45637</v>
      </c>
      <c r="G491" s="5" t="s">
        <v>21</v>
      </c>
      <c r="H491" s="7" t="n">
        <v>45654</v>
      </c>
    </row>
    <row r="492" customFormat="false" ht="15" hidden="false" customHeight="false" outlineLevel="0" collapsed="false">
      <c r="A492" s="5" t="s">
        <v>512</v>
      </c>
      <c r="B492" s="5" t="s">
        <v>20</v>
      </c>
      <c r="C492" s="5" t="n">
        <v>1</v>
      </c>
      <c r="D492" s="6" t="n">
        <v>300000</v>
      </c>
      <c r="E492" s="7" t="n">
        <v>45300</v>
      </c>
      <c r="F492" s="7" t="n">
        <v>45348</v>
      </c>
      <c r="G492" s="5" t="s">
        <v>21</v>
      </c>
      <c r="H492" s="7" t="n">
        <v>45522</v>
      </c>
    </row>
    <row r="493" customFormat="false" ht="15" hidden="false" customHeight="false" outlineLevel="0" collapsed="false">
      <c r="A493" s="5" t="s">
        <v>513</v>
      </c>
      <c r="B493" s="5" t="s">
        <v>20</v>
      </c>
      <c r="C493" s="5" t="n">
        <v>1</v>
      </c>
      <c r="D493" s="6" t="n">
        <v>450000</v>
      </c>
      <c r="E493" s="7" t="n">
        <v>45299</v>
      </c>
      <c r="F493" s="7" t="n">
        <v>45317</v>
      </c>
      <c r="G493" s="5" t="s">
        <v>21</v>
      </c>
      <c r="H493" s="7" t="n">
        <v>45352</v>
      </c>
    </row>
    <row r="494" customFormat="false" ht="15" hidden="false" customHeight="false" outlineLevel="0" collapsed="false">
      <c r="A494" s="5" t="s">
        <v>514</v>
      </c>
      <c r="B494" s="5" t="s">
        <v>20</v>
      </c>
      <c r="C494" s="5" t="n">
        <v>1</v>
      </c>
      <c r="D494" s="6" t="n">
        <v>1200000</v>
      </c>
      <c r="E494" s="7" t="n">
        <v>45306</v>
      </c>
      <c r="F494" s="7" t="n">
        <v>45311</v>
      </c>
      <c r="G494" s="5" t="s">
        <v>21</v>
      </c>
      <c r="H494" s="7" t="n">
        <v>45969</v>
      </c>
    </row>
    <row r="495" customFormat="false" ht="15" hidden="false" customHeight="false" outlineLevel="0" collapsed="false">
      <c r="A495" s="5" t="s">
        <v>515</v>
      </c>
      <c r="B495" s="5" t="s">
        <v>20</v>
      </c>
      <c r="C495" s="5" t="n">
        <v>4</v>
      </c>
      <c r="D495" s="6" t="n">
        <v>40000000</v>
      </c>
      <c r="E495" s="7" t="n">
        <v>45584</v>
      </c>
      <c r="F495" s="7" t="n">
        <v>45599</v>
      </c>
      <c r="G495" s="5" t="s">
        <v>21</v>
      </c>
      <c r="H495" s="7" t="n">
        <v>45654</v>
      </c>
    </row>
    <row r="496" customFormat="false" ht="15" hidden="false" customHeight="false" outlineLevel="0" collapsed="false">
      <c r="A496" s="5" t="s">
        <v>516</v>
      </c>
      <c r="B496" s="5" t="s">
        <v>20</v>
      </c>
      <c r="C496" s="5" t="n">
        <v>2</v>
      </c>
      <c r="D496" s="6" t="n">
        <v>4500000</v>
      </c>
      <c r="E496" s="7" t="n">
        <v>45603</v>
      </c>
      <c r="F496" s="7" t="n">
        <v>45605</v>
      </c>
      <c r="G496" s="5" t="s">
        <v>21</v>
      </c>
      <c r="H496" s="7" t="n">
        <v>45621</v>
      </c>
    </row>
    <row r="497" customFormat="false" ht="15" hidden="false" customHeight="false" outlineLevel="0" collapsed="false">
      <c r="A497" s="5" t="s">
        <v>517</v>
      </c>
      <c r="B497" s="5" t="s">
        <v>20</v>
      </c>
      <c r="C497" s="5" t="n">
        <v>1</v>
      </c>
      <c r="D497" s="6" t="n">
        <v>900000</v>
      </c>
      <c r="E497" s="7" t="n">
        <v>45561</v>
      </c>
      <c r="F497" s="7" t="n">
        <v>45569</v>
      </c>
      <c r="G497" s="5" t="s">
        <v>21</v>
      </c>
      <c r="H497" s="7" t="n">
        <v>45580</v>
      </c>
    </row>
    <row r="498" customFormat="false" ht="15" hidden="false" customHeight="false" outlineLevel="0" collapsed="false">
      <c r="A498" s="5" t="s">
        <v>518</v>
      </c>
      <c r="B498" s="5" t="s">
        <v>20</v>
      </c>
      <c r="C498" s="5" t="n">
        <v>1</v>
      </c>
      <c r="D498" s="6" t="n">
        <v>300000</v>
      </c>
      <c r="E498" s="7" t="n">
        <v>45394</v>
      </c>
      <c r="F498" s="7" t="n">
        <v>45439</v>
      </c>
      <c r="G498" s="5" t="s">
        <v>21</v>
      </c>
      <c r="H498" s="7" t="n">
        <v>45467</v>
      </c>
    </row>
    <row r="499" customFormat="false" ht="15" hidden="false" customHeight="false" outlineLevel="0" collapsed="false">
      <c r="A499" s="5" t="s">
        <v>519</v>
      </c>
      <c r="B499" s="5" t="s">
        <v>20</v>
      </c>
      <c r="C499" s="5" t="n">
        <v>3</v>
      </c>
      <c r="D499" s="6" t="n">
        <v>12000000</v>
      </c>
      <c r="E499" s="7" t="n">
        <v>45459</v>
      </c>
      <c r="F499" s="7" t="n">
        <v>45491</v>
      </c>
      <c r="G499" s="5" t="s">
        <v>21</v>
      </c>
      <c r="H499" s="7" t="n">
        <v>45534</v>
      </c>
    </row>
    <row r="500" customFormat="false" ht="15" hidden="false" customHeight="false" outlineLevel="0" collapsed="false">
      <c r="A500" s="5" t="s">
        <v>520</v>
      </c>
      <c r="B500" s="5" t="s">
        <v>20</v>
      </c>
      <c r="C500" s="5" t="n">
        <v>1</v>
      </c>
      <c r="D500" s="6" t="n">
        <v>450000</v>
      </c>
      <c r="E500" s="7" t="n">
        <v>45647</v>
      </c>
      <c r="F500" s="7" t="n">
        <v>45666</v>
      </c>
      <c r="G500" s="5" t="s">
        <v>21</v>
      </c>
      <c r="H500" s="7" t="n">
        <v>45806</v>
      </c>
    </row>
    <row r="501" customFormat="false" ht="15" hidden="false" customHeight="false" outlineLevel="0" collapsed="false">
      <c r="A501" s="5" t="s">
        <v>521</v>
      </c>
      <c r="B501" s="5" t="s">
        <v>20</v>
      </c>
      <c r="C501" s="5" t="n">
        <v>1</v>
      </c>
      <c r="D501" s="6" t="n">
        <v>1200000</v>
      </c>
      <c r="E501" s="7" t="n">
        <v>45438</v>
      </c>
      <c r="F501" s="7" t="n">
        <v>45454</v>
      </c>
      <c r="G501" s="5" t="s">
        <v>21</v>
      </c>
      <c r="H501" s="7" t="n">
        <v>45483</v>
      </c>
    </row>
    <row r="502" customFormat="false" ht="15" hidden="false" customHeight="false" outlineLevel="0" collapsed="false">
      <c r="A502" s="5" t="s">
        <v>522</v>
      </c>
      <c r="B502" s="5" t="s">
        <v>20</v>
      </c>
      <c r="C502" s="5" t="n">
        <v>2</v>
      </c>
      <c r="D502" s="6" t="n">
        <v>4500000</v>
      </c>
      <c r="E502" s="7" t="n">
        <v>45529</v>
      </c>
      <c r="F502" s="7" t="n">
        <v>45556</v>
      </c>
      <c r="G502" s="5" t="s">
        <v>21</v>
      </c>
      <c r="H502" s="7" t="n">
        <v>45884</v>
      </c>
    </row>
    <row r="503" customFormat="false" ht="15" hidden="false" customHeight="false" outlineLevel="0" collapsed="false">
      <c r="A503" s="5" t="s">
        <v>523</v>
      </c>
      <c r="B503" s="5" t="s">
        <v>20</v>
      </c>
      <c r="C503" s="5" t="n">
        <v>1</v>
      </c>
      <c r="D503" s="6" t="n">
        <v>450000</v>
      </c>
      <c r="E503" s="7" t="n">
        <v>45361</v>
      </c>
      <c r="F503" s="7" t="n">
        <v>45414</v>
      </c>
      <c r="G503" s="5" t="s">
        <v>21</v>
      </c>
      <c r="H503" s="7" t="n">
        <v>45848</v>
      </c>
    </row>
    <row r="504" customFormat="false" ht="15" hidden="false" customHeight="false" outlineLevel="0" collapsed="false">
      <c r="A504" s="5" t="s">
        <v>524</v>
      </c>
      <c r="B504" s="5" t="s">
        <v>20</v>
      </c>
      <c r="C504" s="5" t="n">
        <v>1</v>
      </c>
      <c r="D504" s="6" t="n">
        <v>300000</v>
      </c>
      <c r="E504" s="7" t="n">
        <v>45611</v>
      </c>
      <c r="F504" s="7" t="n">
        <v>45674</v>
      </c>
      <c r="G504" s="5" t="s">
        <v>246</v>
      </c>
      <c r="H504" s="7"/>
    </row>
    <row r="505" customFormat="false" ht="15" hidden="false" customHeight="false" outlineLevel="0" collapsed="false">
      <c r="A505" s="5" t="s">
        <v>525</v>
      </c>
      <c r="B505" s="5" t="s">
        <v>20</v>
      </c>
      <c r="C505" s="5" t="n">
        <v>3</v>
      </c>
      <c r="D505" s="6" t="n">
        <v>12000000</v>
      </c>
      <c r="E505" s="7" t="n">
        <v>45588</v>
      </c>
      <c r="F505" s="7" t="n">
        <v>45606</v>
      </c>
      <c r="G505" s="5" t="s">
        <v>21</v>
      </c>
      <c r="H505" s="7" t="n">
        <v>45631</v>
      </c>
    </row>
    <row r="506" customFormat="false" ht="15" hidden="false" customHeight="false" outlineLevel="0" collapsed="false">
      <c r="A506" s="5" t="s">
        <v>526</v>
      </c>
      <c r="B506" s="5" t="s">
        <v>20</v>
      </c>
      <c r="C506" s="5" t="n">
        <v>1</v>
      </c>
      <c r="D506" s="6" t="n">
        <v>600000</v>
      </c>
      <c r="E506" s="7" t="n">
        <v>45396</v>
      </c>
      <c r="F506" s="7" t="n">
        <v>45407</v>
      </c>
      <c r="G506" s="5" t="s">
        <v>246</v>
      </c>
      <c r="H506" s="7"/>
    </row>
    <row r="507" customFormat="false" ht="15" hidden="false" customHeight="false" outlineLevel="0" collapsed="false">
      <c r="A507" s="5" t="s">
        <v>527</v>
      </c>
      <c r="B507" s="5" t="s">
        <v>20</v>
      </c>
      <c r="C507" s="5" t="n">
        <v>1</v>
      </c>
      <c r="D507" s="6" t="n">
        <v>900000</v>
      </c>
      <c r="E507" s="7" t="n">
        <v>45322</v>
      </c>
      <c r="F507" s="7" t="n">
        <v>45342</v>
      </c>
      <c r="G507" s="5" t="s">
        <v>21</v>
      </c>
      <c r="H507" s="7" t="n">
        <v>45611</v>
      </c>
    </row>
    <row r="508" customFormat="false" ht="15" hidden="false" customHeight="false" outlineLevel="0" collapsed="false">
      <c r="A508" s="5" t="s">
        <v>528</v>
      </c>
      <c r="B508" s="5" t="s">
        <v>20</v>
      </c>
      <c r="C508" s="5" t="n">
        <v>1</v>
      </c>
      <c r="D508" s="6" t="n">
        <v>600000</v>
      </c>
      <c r="E508" s="7" t="n">
        <v>45329</v>
      </c>
      <c r="F508" s="7" t="n">
        <v>45394</v>
      </c>
      <c r="G508" s="5" t="s">
        <v>21</v>
      </c>
      <c r="H508" s="7" t="n">
        <v>45564</v>
      </c>
    </row>
    <row r="509" customFormat="false" ht="15" hidden="false" customHeight="false" outlineLevel="0" collapsed="false">
      <c r="A509" s="5" t="s">
        <v>529</v>
      </c>
      <c r="B509" s="5" t="s">
        <v>20</v>
      </c>
      <c r="C509" s="5" t="n">
        <v>1</v>
      </c>
      <c r="D509" s="6" t="n">
        <v>450000</v>
      </c>
      <c r="E509" s="7" t="n">
        <v>45374</v>
      </c>
      <c r="F509" s="7" t="n">
        <v>45391</v>
      </c>
      <c r="G509" s="5" t="s">
        <v>21</v>
      </c>
      <c r="H509" s="7" t="n">
        <v>45756</v>
      </c>
    </row>
    <row r="510" customFormat="false" ht="15" hidden="false" customHeight="false" outlineLevel="0" collapsed="false">
      <c r="A510" s="5" t="s">
        <v>530</v>
      </c>
      <c r="B510" s="5" t="s">
        <v>20</v>
      </c>
      <c r="C510" s="5" t="n">
        <v>2</v>
      </c>
      <c r="D510" s="6" t="n">
        <v>4500000</v>
      </c>
      <c r="E510" s="7" t="n">
        <v>45296</v>
      </c>
      <c r="F510" s="7" t="n">
        <v>45305</v>
      </c>
      <c r="G510" s="5" t="s">
        <v>21</v>
      </c>
      <c r="H510" s="7" t="n">
        <v>45320</v>
      </c>
    </row>
    <row r="511" customFormat="false" ht="15" hidden="false" customHeight="false" outlineLevel="0" collapsed="false">
      <c r="A511" s="5" t="s">
        <v>531</v>
      </c>
      <c r="B511" s="5" t="s">
        <v>20</v>
      </c>
      <c r="C511" s="5" t="n">
        <v>1</v>
      </c>
      <c r="D511" s="6" t="n">
        <v>450000</v>
      </c>
      <c r="E511" s="7" t="n">
        <v>45589</v>
      </c>
      <c r="F511" s="7" t="n">
        <v>45598</v>
      </c>
      <c r="G511" s="5" t="s">
        <v>21</v>
      </c>
      <c r="H511" s="7" t="n">
        <v>45616</v>
      </c>
    </row>
    <row r="512" customFormat="false" ht="15" hidden="false" customHeight="false" outlineLevel="0" collapsed="false">
      <c r="A512" s="5" t="s">
        <v>532</v>
      </c>
      <c r="B512" s="5" t="s">
        <v>20</v>
      </c>
      <c r="C512" s="5" t="n">
        <v>1</v>
      </c>
      <c r="D512" s="6" t="n">
        <v>450000</v>
      </c>
      <c r="E512" s="7" t="n">
        <v>45656</v>
      </c>
      <c r="F512" s="7" t="n">
        <v>45689</v>
      </c>
      <c r="G512" s="5" t="s">
        <v>21</v>
      </c>
      <c r="H512" s="7" t="n">
        <v>45712</v>
      </c>
    </row>
    <row r="513" customFormat="false" ht="15" hidden="false" customHeight="false" outlineLevel="0" collapsed="false">
      <c r="A513" s="5" t="s">
        <v>533</v>
      </c>
      <c r="B513" s="5" t="s">
        <v>20</v>
      </c>
      <c r="C513" s="5" t="n">
        <v>1</v>
      </c>
      <c r="D513" s="6" t="n">
        <v>450000</v>
      </c>
      <c r="E513" s="7" t="n">
        <v>45431</v>
      </c>
      <c r="F513" s="7" t="n">
        <v>45497</v>
      </c>
      <c r="G513" s="5" t="s">
        <v>21</v>
      </c>
      <c r="H513" s="7" t="n">
        <v>45519</v>
      </c>
    </row>
    <row r="514" customFormat="false" ht="15" hidden="false" customHeight="false" outlineLevel="0" collapsed="false">
      <c r="A514" s="5" t="s">
        <v>534</v>
      </c>
      <c r="B514" s="5" t="s">
        <v>20</v>
      </c>
      <c r="C514" s="5" t="n">
        <v>1</v>
      </c>
      <c r="D514" s="6" t="n">
        <v>300000</v>
      </c>
      <c r="E514" s="7" t="n">
        <v>45424</v>
      </c>
      <c r="F514" s="7" t="n">
        <v>45450</v>
      </c>
      <c r="G514" s="5" t="s">
        <v>21</v>
      </c>
      <c r="H514" s="7" t="n">
        <v>45524</v>
      </c>
    </row>
    <row r="515" customFormat="false" ht="15" hidden="false" customHeight="false" outlineLevel="0" collapsed="false">
      <c r="A515" s="5" t="s">
        <v>535</v>
      </c>
      <c r="B515" s="5" t="s">
        <v>20</v>
      </c>
      <c r="C515" s="5" t="n">
        <v>4</v>
      </c>
      <c r="D515" s="6" t="n">
        <v>40000000</v>
      </c>
      <c r="E515" s="7" t="n">
        <v>45566</v>
      </c>
      <c r="F515" s="7" t="n">
        <v>45579</v>
      </c>
      <c r="G515" s="5" t="s">
        <v>21</v>
      </c>
      <c r="H515" s="7" t="n">
        <v>45620</v>
      </c>
    </row>
    <row r="516" customFormat="false" ht="15" hidden="false" customHeight="false" outlineLevel="0" collapsed="false">
      <c r="A516" s="5" t="s">
        <v>536</v>
      </c>
      <c r="B516" s="5" t="s">
        <v>20</v>
      </c>
      <c r="C516" s="5" t="n">
        <v>1</v>
      </c>
      <c r="D516" s="6" t="n">
        <v>600000</v>
      </c>
      <c r="E516" s="7" t="n">
        <v>45554</v>
      </c>
      <c r="F516" s="7" t="n">
        <v>45574</v>
      </c>
      <c r="G516" s="5" t="s">
        <v>21</v>
      </c>
      <c r="H516" s="7" t="n">
        <v>45617</v>
      </c>
    </row>
    <row r="517" customFormat="false" ht="15" hidden="false" customHeight="false" outlineLevel="0" collapsed="false">
      <c r="A517" s="5" t="s">
        <v>537</v>
      </c>
      <c r="B517" s="5" t="s">
        <v>20</v>
      </c>
      <c r="C517" s="5" t="n">
        <v>1</v>
      </c>
      <c r="D517" s="6" t="n">
        <v>300000</v>
      </c>
      <c r="E517" s="7" t="n">
        <v>45646</v>
      </c>
      <c r="F517" s="7" t="n">
        <v>45657</v>
      </c>
      <c r="G517" s="5" t="s">
        <v>21</v>
      </c>
      <c r="H517" s="7" t="n">
        <v>45683</v>
      </c>
    </row>
    <row r="518" customFormat="false" ht="15" hidden="false" customHeight="false" outlineLevel="0" collapsed="false">
      <c r="A518" s="5" t="s">
        <v>538</v>
      </c>
      <c r="B518" s="5" t="s">
        <v>20</v>
      </c>
      <c r="C518" s="5" t="n">
        <v>1</v>
      </c>
      <c r="D518" s="6" t="n">
        <v>450000</v>
      </c>
      <c r="E518" s="7" t="n">
        <v>45619</v>
      </c>
      <c r="F518" s="7" t="n">
        <v>45619</v>
      </c>
      <c r="G518" s="5" t="s">
        <v>21</v>
      </c>
      <c r="H518" s="7" t="n">
        <v>45651</v>
      </c>
    </row>
    <row r="519" customFormat="false" ht="15" hidden="false" customHeight="false" outlineLevel="0" collapsed="false">
      <c r="A519" s="5" t="s">
        <v>539</v>
      </c>
      <c r="B519" s="5" t="s">
        <v>20</v>
      </c>
      <c r="C519" s="5" t="n">
        <v>1</v>
      </c>
      <c r="D519" s="6" t="n">
        <v>900000</v>
      </c>
      <c r="E519" s="7" t="n">
        <v>45600</v>
      </c>
      <c r="F519" s="7" t="n">
        <v>45640</v>
      </c>
      <c r="G519" s="5" t="s">
        <v>21</v>
      </c>
      <c r="H519" s="7" t="n">
        <v>45960</v>
      </c>
    </row>
    <row r="520" customFormat="false" ht="15" hidden="false" customHeight="false" outlineLevel="0" collapsed="false">
      <c r="A520" s="5" t="s">
        <v>540</v>
      </c>
      <c r="B520" s="5" t="s">
        <v>20</v>
      </c>
      <c r="C520" s="5" t="n">
        <v>1</v>
      </c>
      <c r="D520" s="6" t="n">
        <v>450000</v>
      </c>
      <c r="E520" s="7" t="n">
        <v>45475</v>
      </c>
      <c r="F520" s="7" t="n">
        <v>45476</v>
      </c>
      <c r="G520" s="5" t="s">
        <v>246</v>
      </c>
      <c r="H520" s="7"/>
    </row>
    <row r="521" customFormat="false" ht="15" hidden="false" customHeight="false" outlineLevel="0" collapsed="false">
      <c r="A521" s="5" t="s">
        <v>541</v>
      </c>
      <c r="B521" s="5" t="s">
        <v>20</v>
      </c>
      <c r="C521" s="5" t="n">
        <v>1</v>
      </c>
      <c r="D521" s="6" t="n">
        <v>900000</v>
      </c>
      <c r="E521" s="7" t="n">
        <v>45816</v>
      </c>
      <c r="F521" s="7" t="n">
        <v>45840</v>
      </c>
      <c r="G521" s="5" t="s">
        <v>21</v>
      </c>
      <c r="H521" s="7" t="n">
        <v>45941</v>
      </c>
    </row>
    <row r="522" customFormat="false" ht="15" hidden="false" customHeight="false" outlineLevel="0" collapsed="false">
      <c r="A522" s="5" t="s">
        <v>542</v>
      </c>
      <c r="B522" s="5" t="s">
        <v>20</v>
      </c>
      <c r="C522" s="5" t="n">
        <v>3</v>
      </c>
      <c r="D522" s="6" t="n">
        <v>12000000</v>
      </c>
      <c r="E522" s="7" t="n">
        <v>45809</v>
      </c>
      <c r="F522" s="7" t="n">
        <v>45873</v>
      </c>
      <c r="G522" s="5" t="s">
        <v>21</v>
      </c>
      <c r="H522" s="7" t="n">
        <v>45893</v>
      </c>
    </row>
    <row r="523" customFormat="false" ht="15" hidden="false" customHeight="false" outlineLevel="0" collapsed="false">
      <c r="A523" s="5" t="s">
        <v>543</v>
      </c>
      <c r="B523" s="5" t="s">
        <v>20</v>
      </c>
      <c r="C523" s="5" t="n">
        <v>1</v>
      </c>
      <c r="D523" s="6" t="n">
        <v>900000</v>
      </c>
      <c r="E523" s="7" t="n">
        <v>45881</v>
      </c>
      <c r="F523" s="7" t="n">
        <v>45884</v>
      </c>
      <c r="G523" s="5" t="s">
        <v>21</v>
      </c>
      <c r="H523" s="7" t="n">
        <v>45908</v>
      </c>
    </row>
    <row r="524" customFormat="false" ht="15" hidden="false" customHeight="false" outlineLevel="0" collapsed="false">
      <c r="A524" s="5" t="s">
        <v>544</v>
      </c>
      <c r="B524" s="5" t="s">
        <v>20</v>
      </c>
      <c r="C524" s="5" t="n">
        <v>1</v>
      </c>
      <c r="D524" s="6" t="n">
        <v>300000</v>
      </c>
      <c r="E524" s="7" t="n">
        <v>45999</v>
      </c>
      <c r="F524" s="7" t="n">
        <v>45999</v>
      </c>
      <c r="G524" s="5" t="s">
        <v>246</v>
      </c>
      <c r="H524" s="7"/>
    </row>
    <row r="525" customFormat="false" ht="15" hidden="false" customHeight="false" outlineLevel="0" collapsed="false">
      <c r="A525" s="5" t="s">
        <v>545</v>
      </c>
      <c r="B525" s="5" t="s">
        <v>20</v>
      </c>
      <c r="C525" s="5" t="n">
        <v>1</v>
      </c>
      <c r="D525" s="6" t="n">
        <v>1200000</v>
      </c>
      <c r="E525" s="7" t="n">
        <v>45802</v>
      </c>
      <c r="F525" s="7" t="n">
        <v>45858</v>
      </c>
      <c r="G525" s="5" t="s">
        <v>21</v>
      </c>
      <c r="H525" s="7" t="n">
        <v>45904</v>
      </c>
    </row>
    <row r="526" customFormat="false" ht="15" hidden="false" customHeight="false" outlineLevel="0" collapsed="false">
      <c r="A526" s="5" t="s">
        <v>546</v>
      </c>
      <c r="B526" s="5" t="s">
        <v>20</v>
      </c>
      <c r="C526" s="5" t="n">
        <v>1</v>
      </c>
      <c r="D526" s="6" t="n">
        <v>450000</v>
      </c>
      <c r="E526" s="7" t="n">
        <v>45733</v>
      </c>
      <c r="F526" s="7" t="n">
        <v>45734</v>
      </c>
      <c r="G526" s="5" t="s">
        <v>246</v>
      </c>
      <c r="H526" s="7"/>
    </row>
    <row r="527" customFormat="false" ht="15" hidden="false" customHeight="false" outlineLevel="0" collapsed="false">
      <c r="A527" s="5" t="s">
        <v>547</v>
      </c>
      <c r="B527" s="5" t="s">
        <v>20</v>
      </c>
      <c r="C527" s="5" t="n">
        <v>1</v>
      </c>
      <c r="D527" s="6" t="n">
        <v>600000</v>
      </c>
      <c r="E527" s="7" t="n">
        <v>45972</v>
      </c>
      <c r="F527" s="7" t="n">
        <v>45978</v>
      </c>
      <c r="G527" s="5" t="s">
        <v>21</v>
      </c>
      <c r="H527" s="7" t="n">
        <v>45979</v>
      </c>
    </row>
    <row r="528" customFormat="false" ht="15" hidden="false" customHeight="false" outlineLevel="0" collapsed="false">
      <c r="A528" s="5" t="s">
        <v>548</v>
      </c>
      <c r="B528" s="5" t="s">
        <v>20</v>
      </c>
      <c r="C528" s="5" t="n">
        <v>2</v>
      </c>
      <c r="D528" s="6" t="n">
        <v>4500000</v>
      </c>
      <c r="E528" s="7" t="n">
        <v>45816</v>
      </c>
      <c r="F528" s="7" t="n">
        <v>45823</v>
      </c>
      <c r="G528" s="5" t="s">
        <v>21</v>
      </c>
      <c r="H528" s="7" t="n">
        <v>45852</v>
      </c>
    </row>
    <row r="529" customFormat="false" ht="15" hidden="false" customHeight="false" outlineLevel="0" collapsed="false">
      <c r="A529" s="5" t="s">
        <v>549</v>
      </c>
      <c r="B529" s="5" t="s">
        <v>20</v>
      </c>
      <c r="C529" s="5" t="n">
        <v>1</v>
      </c>
      <c r="D529" s="6" t="n">
        <v>900000</v>
      </c>
      <c r="E529" s="7" t="n">
        <v>45991</v>
      </c>
      <c r="F529" s="7" t="n">
        <v>45999</v>
      </c>
      <c r="G529" s="5" t="s">
        <v>246</v>
      </c>
      <c r="H529" s="7"/>
    </row>
    <row r="530" customFormat="false" ht="15" hidden="false" customHeight="false" outlineLevel="0" collapsed="false">
      <c r="A530" s="5" t="s">
        <v>550</v>
      </c>
      <c r="B530" s="5" t="s">
        <v>20</v>
      </c>
      <c r="C530" s="5" t="n">
        <v>1</v>
      </c>
      <c r="D530" s="6" t="n">
        <v>450000</v>
      </c>
      <c r="E530" s="7" t="n">
        <v>45856</v>
      </c>
      <c r="F530" s="7" t="n">
        <v>45920</v>
      </c>
      <c r="G530" s="5" t="s">
        <v>21</v>
      </c>
      <c r="H530" s="7" t="n">
        <v>45967</v>
      </c>
    </row>
    <row r="531" customFormat="false" ht="15" hidden="false" customHeight="false" outlineLevel="0" collapsed="false">
      <c r="A531" s="5" t="s">
        <v>551</v>
      </c>
      <c r="B531" s="5" t="s">
        <v>20</v>
      </c>
      <c r="C531" s="5" t="n">
        <v>2</v>
      </c>
      <c r="D531" s="6" t="n">
        <v>4500000</v>
      </c>
      <c r="E531" s="7" t="n">
        <v>45799</v>
      </c>
      <c r="F531" s="7" t="n">
        <v>45809</v>
      </c>
      <c r="G531" s="5" t="s">
        <v>21</v>
      </c>
      <c r="H531" s="7" t="n">
        <v>45826</v>
      </c>
    </row>
    <row r="532" customFormat="false" ht="15" hidden="false" customHeight="false" outlineLevel="0" collapsed="false">
      <c r="A532" s="5" t="s">
        <v>552</v>
      </c>
      <c r="B532" s="5" t="s">
        <v>20</v>
      </c>
      <c r="C532" s="5" t="n">
        <v>1</v>
      </c>
      <c r="D532" s="6" t="n">
        <v>450000</v>
      </c>
      <c r="E532" s="7" t="n">
        <v>45829</v>
      </c>
      <c r="F532" s="7" t="n">
        <v>45857</v>
      </c>
      <c r="G532" s="5" t="s">
        <v>21</v>
      </c>
      <c r="H532" s="7" t="n">
        <v>45865</v>
      </c>
    </row>
    <row r="533" customFormat="false" ht="15" hidden="false" customHeight="false" outlineLevel="0" collapsed="false">
      <c r="A533" s="5" t="s">
        <v>553</v>
      </c>
      <c r="B533" s="5" t="s">
        <v>20</v>
      </c>
      <c r="C533" s="5" t="n">
        <v>1</v>
      </c>
      <c r="D533" s="6" t="n">
        <v>600000</v>
      </c>
      <c r="E533" s="7" t="n">
        <v>45789</v>
      </c>
      <c r="F533" s="7" t="n">
        <v>45796</v>
      </c>
      <c r="G533" s="5" t="s">
        <v>246</v>
      </c>
      <c r="H533" s="7"/>
    </row>
    <row r="534" customFormat="false" ht="15" hidden="false" customHeight="false" outlineLevel="0" collapsed="false">
      <c r="A534" s="5" t="s">
        <v>554</v>
      </c>
      <c r="B534" s="5" t="s">
        <v>20</v>
      </c>
      <c r="C534" s="5" t="n">
        <v>1</v>
      </c>
      <c r="D534" s="6" t="n">
        <v>1200000</v>
      </c>
      <c r="E534" s="7" t="n">
        <v>45761</v>
      </c>
      <c r="F534" s="7" t="n">
        <v>45780</v>
      </c>
      <c r="G534" s="5" t="s">
        <v>246</v>
      </c>
      <c r="H534" s="7"/>
    </row>
    <row r="535" customFormat="false" ht="15" hidden="false" customHeight="false" outlineLevel="0" collapsed="false">
      <c r="A535" s="5" t="s">
        <v>555</v>
      </c>
      <c r="B535" s="5" t="s">
        <v>20</v>
      </c>
      <c r="C535" s="5" t="n">
        <v>1</v>
      </c>
      <c r="D535" s="6" t="n">
        <v>600000</v>
      </c>
      <c r="E535" s="7" t="n">
        <v>45727</v>
      </c>
      <c r="F535" s="7" t="n">
        <v>45729</v>
      </c>
      <c r="G535" s="5" t="s">
        <v>21</v>
      </c>
      <c r="H535" s="7" t="n">
        <v>45804</v>
      </c>
    </row>
    <row r="536" customFormat="false" ht="15" hidden="false" customHeight="false" outlineLevel="0" collapsed="false">
      <c r="A536" s="5" t="s">
        <v>556</v>
      </c>
      <c r="B536" s="5" t="s">
        <v>20</v>
      </c>
      <c r="C536" s="5" t="n">
        <v>1</v>
      </c>
      <c r="D536" s="6" t="n">
        <v>300000</v>
      </c>
      <c r="E536" s="7" t="n">
        <v>45714</v>
      </c>
      <c r="F536" s="7" t="n">
        <v>45721</v>
      </c>
      <c r="G536" s="5" t="s">
        <v>246</v>
      </c>
      <c r="H536" s="7"/>
    </row>
    <row r="537" customFormat="false" ht="15" hidden="false" customHeight="false" outlineLevel="0" collapsed="false">
      <c r="A537" s="5" t="s">
        <v>557</v>
      </c>
      <c r="B537" s="5" t="s">
        <v>20</v>
      </c>
      <c r="C537" s="5" t="n">
        <v>1</v>
      </c>
      <c r="D537" s="6" t="n">
        <v>600000</v>
      </c>
      <c r="E537" s="7" t="n">
        <v>45820</v>
      </c>
      <c r="F537" s="7" t="n">
        <v>45844</v>
      </c>
      <c r="G537" s="5" t="s">
        <v>21</v>
      </c>
      <c r="H537" s="7" t="n">
        <v>45870</v>
      </c>
    </row>
    <row r="538" customFormat="false" ht="15" hidden="false" customHeight="false" outlineLevel="0" collapsed="false">
      <c r="A538" s="5" t="s">
        <v>558</v>
      </c>
      <c r="B538" s="5" t="s">
        <v>20</v>
      </c>
      <c r="C538" s="5" t="n">
        <v>1</v>
      </c>
      <c r="D538" s="6" t="n">
        <v>1200000</v>
      </c>
      <c r="E538" s="7" t="n">
        <v>45681</v>
      </c>
      <c r="F538" s="7" t="n">
        <v>45688</v>
      </c>
      <c r="G538" s="5" t="s">
        <v>246</v>
      </c>
      <c r="H538" s="7"/>
    </row>
    <row r="539" customFormat="false" ht="15" hidden="false" customHeight="false" outlineLevel="0" collapsed="false">
      <c r="A539" s="5" t="s">
        <v>559</v>
      </c>
      <c r="B539" s="5" t="s">
        <v>20</v>
      </c>
      <c r="C539" s="5" t="n">
        <v>1</v>
      </c>
      <c r="D539" s="6" t="n">
        <v>450000</v>
      </c>
      <c r="E539" s="7" t="n">
        <v>45721</v>
      </c>
      <c r="F539" s="7" t="n">
        <v>45742</v>
      </c>
      <c r="G539" s="5" t="s">
        <v>246</v>
      </c>
      <c r="H539" s="7"/>
    </row>
    <row r="540" customFormat="false" ht="15" hidden="false" customHeight="false" outlineLevel="0" collapsed="false">
      <c r="A540" s="5" t="s">
        <v>560</v>
      </c>
      <c r="B540" s="5" t="s">
        <v>20</v>
      </c>
      <c r="C540" s="5" t="n">
        <v>1</v>
      </c>
      <c r="D540" s="6" t="n">
        <v>450000</v>
      </c>
      <c r="E540" s="7" t="n">
        <v>45785</v>
      </c>
      <c r="F540" s="7" t="n">
        <v>45786</v>
      </c>
      <c r="G540" s="5" t="s">
        <v>21</v>
      </c>
      <c r="H540" s="7" t="n">
        <v>45807</v>
      </c>
    </row>
    <row r="541" customFormat="false" ht="15" hidden="false" customHeight="false" outlineLevel="0" collapsed="false">
      <c r="A541" s="5" t="s">
        <v>561</v>
      </c>
      <c r="B541" s="5" t="s">
        <v>20</v>
      </c>
      <c r="C541" s="5" t="n">
        <v>1</v>
      </c>
      <c r="D541" s="6" t="n">
        <v>600000</v>
      </c>
      <c r="E541" s="7" t="n">
        <v>45774</v>
      </c>
      <c r="F541" s="7" t="n">
        <v>45801</v>
      </c>
      <c r="G541" s="5" t="s">
        <v>21</v>
      </c>
      <c r="H541" s="7" t="n">
        <v>45831</v>
      </c>
    </row>
    <row r="542" customFormat="false" ht="15" hidden="false" customHeight="false" outlineLevel="0" collapsed="false">
      <c r="A542" s="5" t="s">
        <v>562</v>
      </c>
      <c r="B542" s="5" t="s">
        <v>20</v>
      </c>
      <c r="C542" s="5" t="n">
        <v>1</v>
      </c>
      <c r="D542" s="6" t="n">
        <v>1200000</v>
      </c>
      <c r="E542" s="7" t="n">
        <v>45878</v>
      </c>
      <c r="F542" s="7" t="n">
        <v>45928</v>
      </c>
      <c r="G542" s="5" t="s">
        <v>246</v>
      </c>
      <c r="H542" s="7"/>
    </row>
    <row r="543" customFormat="false" ht="15" hidden="false" customHeight="false" outlineLevel="0" collapsed="false">
      <c r="A543" s="5" t="s">
        <v>563</v>
      </c>
      <c r="B543" s="5" t="s">
        <v>20</v>
      </c>
      <c r="C543" s="5" t="n">
        <v>1</v>
      </c>
      <c r="D543" s="6" t="n">
        <v>450000</v>
      </c>
      <c r="E543" s="7" t="n">
        <v>45673</v>
      </c>
      <c r="F543" s="7" t="n">
        <v>45676</v>
      </c>
      <c r="G543" s="5" t="s">
        <v>21</v>
      </c>
      <c r="H543" s="7" t="n">
        <v>45700</v>
      </c>
    </row>
    <row r="544" customFormat="false" ht="15" hidden="false" customHeight="false" outlineLevel="0" collapsed="false">
      <c r="A544" s="5" t="s">
        <v>564</v>
      </c>
      <c r="B544" s="5" t="s">
        <v>20</v>
      </c>
      <c r="C544" s="5" t="n">
        <v>1</v>
      </c>
      <c r="D544" s="6" t="n">
        <v>600000</v>
      </c>
      <c r="E544" s="7" t="n">
        <v>45902</v>
      </c>
      <c r="F544" s="7" t="n">
        <v>45947</v>
      </c>
      <c r="G544" s="5" t="s">
        <v>21</v>
      </c>
      <c r="H544" s="7" t="n">
        <v>46020</v>
      </c>
    </row>
    <row r="545" customFormat="false" ht="15" hidden="false" customHeight="false" outlineLevel="0" collapsed="false">
      <c r="A545" s="5" t="s">
        <v>565</v>
      </c>
      <c r="B545" s="5" t="s">
        <v>20</v>
      </c>
      <c r="C545" s="5" t="n">
        <v>1</v>
      </c>
      <c r="D545" s="6" t="n">
        <v>600000</v>
      </c>
      <c r="E545" s="7" t="n">
        <v>45905</v>
      </c>
      <c r="F545" s="7" t="n">
        <v>45928</v>
      </c>
      <c r="G545" s="5" t="s">
        <v>246</v>
      </c>
      <c r="H545" s="7"/>
    </row>
    <row r="546" customFormat="false" ht="15" hidden="false" customHeight="false" outlineLevel="0" collapsed="false">
      <c r="A546" s="5" t="s">
        <v>566</v>
      </c>
      <c r="B546" s="5" t="s">
        <v>20</v>
      </c>
      <c r="C546" s="5" t="n">
        <v>1</v>
      </c>
      <c r="D546" s="6" t="n">
        <v>1200000</v>
      </c>
      <c r="E546" s="7" t="n">
        <v>45917</v>
      </c>
      <c r="F546" s="7" t="n">
        <v>45919</v>
      </c>
      <c r="G546" s="5" t="s">
        <v>21</v>
      </c>
      <c r="H546" s="7" t="n">
        <v>46020</v>
      </c>
    </row>
    <row r="547" customFormat="false" ht="15" hidden="false" customHeight="false" outlineLevel="0" collapsed="false">
      <c r="A547" s="5" t="s">
        <v>567</v>
      </c>
      <c r="B547" s="5" t="s">
        <v>20</v>
      </c>
      <c r="C547" s="5" t="n">
        <v>1</v>
      </c>
      <c r="D547" s="6" t="n">
        <v>900000</v>
      </c>
      <c r="E547" s="7" t="n">
        <v>45691</v>
      </c>
      <c r="F547" s="7" t="n">
        <v>45693</v>
      </c>
      <c r="G547" s="5" t="s">
        <v>21</v>
      </c>
      <c r="H547" s="7" t="n">
        <v>45957</v>
      </c>
    </row>
    <row r="548" customFormat="false" ht="15" hidden="false" customHeight="false" outlineLevel="0" collapsed="false">
      <c r="A548" s="5" t="s">
        <v>568</v>
      </c>
      <c r="B548" s="5" t="s">
        <v>20</v>
      </c>
      <c r="C548" s="5" t="n">
        <v>1</v>
      </c>
      <c r="D548" s="6" t="n">
        <v>450000</v>
      </c>
      <c r="E548" s="7" t="n">
        <v>45990</v>
      </c>
      <c r="F548" s="7" t="n">
        <v>45993</v>
      </c>
      <c r="G548" s="5" t="s">
        <v>246</v>
      </c>
      <c r="H548" s="7"/>
    </row>
    <row r="549" customFormat="false" ht="15" hidden="false" customHeight="false" outlineLevel="0" collapsed="false">
      <c r="A549" s="5" t="s">
        <v>569</v>
      </c>
      <c r="B549" s="5" t="s">
        <v>20</v>
      </c>
      <c r="C549" s="5" t="n">
        <v>1</v>
      </c>
      <c r="D549" s="6" t="n">
        <v>600000</v>
      </c>
      <c r="E549" s="7" t="n">
        <v>45969</v>
      </c>
      <c r="F549" s="7" t="n">
        <v>45982</v>
      </c>
      <c r="G549" s="5" t="s">
        <v>21</v>
      </c>
      <c r="H549" s="7" t="n">
        <v>45992</v>
      </c>
    </row>
    <row r="550" customFormat="false" ht="15" hidden="false" customHeight="false" outlineLevel="0" collapsed="false">
      <c r="A550" s="5" t="s">
        <v>570</v>
      </c>
      <c r="B550" s="5" t="s">
        <v>20</v>
      </c>
      <c r="C550" s="5" t="n">
        <v>1</v>
      </c>
      <c r="D550" s="6" t="n">
        <v>300000</v>
      </c>
      <c r="E550" s="7" t="n">
        <v>45866</v>
      </c>
      <c r="F550" s="7" t="n">
        <v>45867</v>
      </c>
      <c r="G550" s="5" t="s">
        <v>246</v>
      </c>
      <c r="H550" s="7"/>
    </row>
    <row r="551" customFormat="false" ht="15" hidden="false" customHeight="false" outlineLevel="0" collapsed="false">
      <c r="A551" s="5" t="s">
        <v>571</v>
      </c>
      <c r="B551" s="5" t="s">
        <v>20</v>
      </c>
      <c r="C551" s="5" t="n">
        <v>1</v>
      </c>
      <c r="D551" s="6" t="n">
        <v>450000</v>
      </c>
      <c r="E551" s="7" t="n">
        <v>45961</v>
      </c>
      <c r="F551" s="7" t="n">
        <v>45968</v>
      </c>
      <c r="G551" s="5" t="s">
        <v>21</v>
      </c>
      <c r="H551" s="7" t="n">
        <v>45993</v>
      </c>
    </row>
    <row r="552" customFormat="false" ht="15" hidden="false" customHeight="false" outlineLevel="0" collapsed="false">
      <c r="A552" s="5" t="s">
        <v>572</v>
      </c>
      <c r="B552" s="5" t="s">
        <v>20</v>
      </c>
      <c r="C552" s="5" t="n">
        <v>1</v>
      </c>
      <c r="D552" s="6" t="n">
        <v>900000</v>
      </c>
      <c r="E552" s="7" t="n">
        <v>45952</v>
      </c>
      <c r="F552" s="7" t="n">
        <v>45963</v>
      </c>
      <c r="G552" s="5" t="s">
        <v>246</v>
      </c>
      <c r="H552" s="7"/>
    </row>
    <row r="553" customFormat="false" ht="15" hidden="false" customHeight="false" outlineLevel="0" collapsed="false">
      <c r="A553" s="5" t="s">
        <v>573</v>
      </c>
      <c r="B553" s="5" t="s">
        <v>20</v>
      </c>
      <c r="C553" s="5" t="n">
        <v>1</v>
      </c>
      <c r="D553" s="6" t="n">
        <v>300000</v>
      </c>
      <c r="E553" s="7" t="n">
        <v>45697</v>
      </c>
      <c r="F553" s="7" t="n">
        <v>45711</v>
      </c>
      <c r="G553" s="5" t="s">
        <v>21</v>
      </c>
      <c r="H553" s="7" t="n">
        <v>45784</v>
      </c>
    </row>
    <row r="554" customFormat="false" ht="15" hidden="false" customHeight="false" outlineLevel="0" collapsed="false">
      <c r="A554" s="5" t="s">
        <v>574</v>
      </c>
      <c r="B554" s="5" t="s">
        <v>20</v>
      </c>
      <c r="C554" s="5" t="n">
        <v>1</v>
      </c>
      <c r="D554" s="6" t="n">
        <v>1200000</v>
      </c>
      <c r="E554" s="7" t="n">
        <v>45713</v>
      </c>
      <c r="F554" s="7" t="n">
        <v>45722</v>
      </c>
      <c r="G554" s="5" t="s">
        <v>21</v>
      </c>
      <c r="H554" s="7" t="n">
        <v>45740</v>
      </c>
    </row>
    <row r="555" customFormat="false" ht="15" hidden="false" customHeight="false" outlineLevel="0" collapsed="false">
      <c r="A555" s="5" t="s">
        <v>575</v>
      </c>
      <c r="B555" s="5" t="s">
        <v>20</v>
      </c>
      <c r="C555" s="5" t="n">
        <v>1</v>
      </c>
      <c r="D555" s="6" t="n">
        <v>1200000</v>
      </c>
      <c r="E555" s="7" t="n">
        <v>45840</v>
      </c>
      <c r="F555" s="7" t="n">
        <v>45952</v>
      </c>
      <c r="G555" s="5" t="s">
        <v>246</v>
      </c>
      <c r="H555" s="7"/>
    </row>
    <row r="556" customFormat="false" ht="15" hidden="false" customHeight="false" outlineLevel="0" collapsed="false">
      <c r="A556" s="5" t="s">
        <v>576</v>
      </c>
      <c r="B556" s="5" t="s">
        <v>20</v>
      </c>
      <c r="C556" s="5" t="n">
        <v>1</v>
      </c>
      <c r="D556" s="6" t="n">
        <v>600000</v>
      </c>
      <c r="E556" s="7" t="n">
        <v>45696</v>
      </c>
      <c r="F556" s="7" t="n">
        <v>45708</v>
      </c>
      <c r="G556" s="5" t="s">
        <v>246</v>
      </c>
      <c r="H556" s="7"/>
    </row>
    <row r="557" customFormat="false" ht="15" hidden="false" customHeight="false" outlineLevel="0" collapsed="false">
      <c r="A557" s="5" t="s">
        <v>577</v>
      </c>
      <c r="B557" s="5" t="s">
        <v>20</v>
      </c>
      <c r="C557" s="5" t="n">
        <v>1</v>
      </c>
      <c r="D557" s="6" t="n">
        <v>600000</v>
      </c>
      <c r="E557" s="7" t="n">
        <v>45941</v>
      </c>
      <c r="F557" s="7" t="n">
        <v>45943</v>
      </c>
      <c r="G557" s="5" t="s">
        <v>21</v>
      </c>
      <c r="H557" s="7" t="n">
        <v>45955</v>
      </c>
    </row>
    <row r="558" customFormat="false" ht="15" hidden="false" customHeight="false" outlineLevel="0" collapsed="false">
      <c r="A558" s="5" t="s">
        <v>578</v>
      </c>
      <c r="B558" s="5" t="s">
        <v>20</v>
      </c>
      <c r="C558" s="5" t="n">
        <v>1</v>
      </c>
      <c r="D558" s="6" t="n">
        <v>600000</v>
      </c>
      <c r="E558" s="7" t="n">
        <v>45832</v>
      </c>
      <c r="F558" s="7" t="n">
        <v>45834</v>
      </c>
      <c r="G558" s="5" t="s">
        <v>21</v>
      </c>
      <c r="H558" s="7" t="n">
        <v>45848</v>
      </c>
    </row>
    <row r="559" customFormat="false" ht="15" hidden="false" customHeight="false" outlineLevel="0" collapsed="false">
      <c r="A559" s="5" t="s">
        <v>579</v>
      </c>
      <c r="B559" s="5" t="s">
        <v>20</v>
      </c>
      <c r="C559" s="5" t="n">
        <v>1</v>
      </c>
      <c r="D559" s="6" t="n">
        <v>1200000</v>
      </c>
      <c r="E559" s="7" t="n">
        <v>46009</v>
      </c>
      <c r="F559" s="7" t="n">
        <v>46018</v>
      </c>
      <c r="G559" s="5" t="s">
        <v>246</v>
      </c>
      <c r="H559" s="7"/>
    </row>
    <row r="560" customFormat="false" ht="15" hidden="false" customHeight="false" outlineLevel="0" collapsed="false">
      <c r="A560" s="5" t="s">
        <v>580</v>
      </c>
      <c r="B560" s="5" t="s">
        <v>20</v>
      </c>
      <c r="C560" s="5" t="n">
        <v>1</v>
      </c>
      <c r="D560" s="6" t="n">
        <v>450000</v>
      </c>
      <c r="E560" s="7" t="n">
        <v>45958</v>
      </c>
      <c r="F560" s="7" t="n">
        <v>45967</v>
      </c>
      <c r="G560" s="5" t="s">
        <v>246</v>
      </c>
      <c r="H560" s="7"/>
    </row>
    <row r="561" customFormat="false" ht="15" hidden="false" customHeight="false" outlineLevel="0" collapsed="false">
      <c r="A561" s="5" t="s">
        <v>581</v>
      </c>
      <c r="B561" s="5" t="s">
        <v>20</v>
      </c>
      <c r="C561" s="5" t="n">
        <v>2</v>
      </c>
      <c r="D561" s="6" t="n">
        <v>4500000</v>
      </c>
      <c r="E561" s="7" t="n">
        <v>45969</v>
      </c>
      <c r="F561" s="7" t="n">
        <v>45971</v>
      </c>
      <c r="G561" s="5" t="s">
        <v>246</v>
      </c>
      <c r="H561" s="7"/>
    </row>
    <row r="562" customFormat="false" ht="15" hidden="false" customHeight="false" outlineLevel="0" collapsed="false">
      <c r="A562" s="5" t="s">
        <v>582</v>
      </c>
      <c r="B562" s="5" t="s">
        <v>20</v>
      </c>
      <c r="C562" s="5" t="n">
        <v>1</v>
      </c>
      <c r="D562" s="6" t="n">
        <v>600000</v>
      </c>
      <c r="E562" s="7" t="n">
        <v>45703</v>
      </c>
      <c r="F562" s="7" t="n">
        <v>45712</v>
      </c>
      <c r="G562" s="5" t="s">
        <v>21</v>
      </c>
      <c r="H562" s="7" t="n">
        <v>45910</v>
      </c>
    </row>
    <row r="563" customFormat="false" ht="15" hidden="false" customHeight="false" outlineLevel="0" collapsed="false">
      <c r="A563" s="5" t="s">
        <v>583</v>
      </c>
      <c r="B563" s="5" t="s">
        <v>20</v>
      </c>
      <c r="C563" s="5" t="n">
        <v>1</v>
      </c>
      <c r="D563" s="6" t="n">
        <v>450000</v>
      </c>
      <c r="E563" s="7" t="n">
        <v>45778</v>
      </c>
      <c r="F563" s="7" t="n">
        <v>45929</v>
      </c>
      <c r="G563" s="5" t="s">
        <v>21</v>
      </c>
      <c r="H563" s="7" t="n">
        <v>45969</v>
      </c>
    </row>
    <row r="564" customFormat="false" ht="15" hidden="false" customHeight="false" outlineLevel="0" collapsed="false">
      <c r="A564" s="5" t="s">
        <v>584</v>
      </c>
      <c r="B564" s="5" t="s">
        <v>20</v>
      </c>
      <c r="C564" s="5" t="n">
        <v>1</v>
      </c>
      <c r="D564" s="6" t="n">
        <v>300000</v>
      </c>
      <c r="E564" s="7" t="n">
        <v>45930</v>
      </c>
      <c r="F564" s="7" t="n">
        <v>45987</v>
      </c>
      <c r="G564" s="5" t="s">
        <v>246</v>
      </c>
      <c r="H564" s="7"/>
    </row>
    <row r="565" customFormat="false" ht="15" hidden="false" customHeight="false" outlineLevel="0" collapsed="false">
      <c r="A565" s="5" t="s">
        <v>585</v>
      </c>
      <c r="B565" s="5" t="s">
        <v>20</v>
      </c>
      <c r="C565" s="5" t="n">
        <v>1</v>
      </c>
      <c r="D565" s="6" t="n">
        <v>300000</v>
      </c>
      <c r="E565" s="7" t="n">
        <v>45895</v>
      </c>
      <c r="F565" s="7" t="n">
        <v>45923</v>
      </c>
      <c r="G565" s="5" t="s">
        <v>246</v>
      </c>
      <c r="H565" s="7"/>
    </row>
    <row r="566" customFormat="false" ht="15" hidden="false" customHeight="false" outlineLevel="0" collapsed="false">
      <c r="A566" s="5" t="s">
        <v>586</v>
      </c>
      <c r="B566" s="5" t="s">
        <v>20</v>
      </c>
      <c r="C566" s="5" t="n">
        <v>3</v>
      </c>
      <c r="D566" s="6" t="n">
        <v>12000000</v>
      </c>
      <c r="E566" s="7" t="n">
        <v>45937</v>
      </c>
      <c r="F566" s="7" t="n">
        <v>45956</v>
      </c>
      <c r="G566" s="5" t="s">
        <v>21</v>
      </c>
      <c r="H566" s="7" t="n">
        <v>46020</v>
      </c>
    </row>
    <row r="567" customFormat="false" ht="15" hidden="false" customHeight="false" outlineLevel="0" collapsed="false">
      <c r="A567" s="5" t="s">
        <v>587</v>
      </c>
      <c r="B567" s="5" t="s">
        <v>20</v>
      </c>
      <c r="C567" s="5" t="n">
        <v>1</v>
      </c>
      <c r="D567" s="6" t="n">
        <v>900000</v>
      </c>
      <c r="E567" s="7" t="n">
        <v>45866</v>
      </c>
      <c r="F567" s="7" t="n">
        <v>45867</v>
      </c>
      <c r="G567" s="5" t="s">
        <v>246</v>
      </c>
      <c r="H567" s="7"/>
    </row>
    <row r="568" customFormat="false" ht="15" hidden="false" customHeight="false" outlineLevel="0" collapsed="false">
      <c r="A568" s="5" t="s">
        <v>588</v>
      </c>
      <c r="B568" s="5" t="s">
        <v>20</v>
      </c>
      <c r="C568" s="5" t="n">
        <v>1</v>
      </c>
      <c r="D568" s="6" t="n">
        <v>900000</v>
      </c>
      <c r="E568" s="7" t="n">
        <v>45942</v>
      </c>
      <c r="F568" s="7" t="n">
        <v>45956</v>
      </c>
      <c r="G568" s="5" t="s">
        <v>21</v>
      </c>
      <c r="H568" s="7" t="n">
        <v>45966</v>
      </c>
    </row>
    <row r="569" customFormat="false" ht="15" hidden="false" customHeight="false" outlineLevel="0" collapsed="false">
      <c r="A569" s="5" t="s">
        <v>589</v>
      </c>
      <c r="B569" s="5" t="s">
        <v>20</v>
      </c>
      <c r="C569" s="5" t="n">
        <v>3</v>
      </c>
      <c r="D569" s="6" t="n">
        <v>12000000</v>
      </c>
      <c r="E569" s="7" t="n">
        <v>45700</v>
      </c>
      <c r="F569" s="7" t="n">
        <v>45703</v>
      </c>
      <c r="G569" s="5" t="s">
        <v>21</v>
      </c>
      <c r="H569" s="7" t="n">
        <v>45742</v>
      </c>
    </row>
    <row r="570" customFormat="false" ht="15" hidden="false" customHeight="false" outlineLevel="0" collapsed="false">
      <c r="A570" s="5" t="s">
        <v>590</v>
      </c>
      <c r="B570" s="5" t="s">
        <v>20</v>
      </c>
      <c r="C570" s="5" t="n">
        <v>1</v>
      </c>
      <c r="D570" s="6" t="n">
        <v>1200000</v>
      </c>
      <c r="E570" s="7" t="n">
        <v>46015</v>
      </c>
      <c r="F570" s="7" t="n">
        <v>46019</v>
      </c>
      <c r="G570" s="5" t="s">
        <v>246</v>
      </c>
      <c r="H570" s="7"/>
    </row>
    <row r="571" customFormat="false" ht="15" hidden="false" customHeight="false" outlineLevel="0" collapsed="false">
      <c r="A571" s="5" t="s">
        <v>591</v>
      </c>
      <c r="B571" s="5" t="s">
        <v>20</v>
      </c>
      <c r="C571" s="5" t="n">
        <v>2</v>
      </c>
      <c r="D571" s="6" t="n">
        <v>4500000</v>
      </c>
      <c r="E571" s="7" t="n">
        <v>45921</v>
      </c>
      <c r="F571" s="7" t="n">
        <v>45993</v>
      </c>
      <c r="G571" s="5" t="s">
        <v>246</v>
      </c>
      <c r="H571" s="7"/>
    </row>
    <row r="572" customFormat="false" ht="15" hidden="false" customHeight="false" outlineLevel="0" collapsed="false">
      <c r="A572" s="5" t="s">
        <v>592</v>
      </c>
      <c r="B572" s="5" t="s">
        <v>20</v>
      </c>
      <c r="C572" s="5" t="n">
        <v>1</v>
      </c>
      <c r="D572" s="6" t="n">
        <v>1200000</v>
      </c>
      <c r="E572" s="7" t="n">
        <v>45718</v>
      </c>
      <c r="F572" s="7" t="n">
        <v>45720</v>
      </c>
      <c r="G572" s="5" t="s">
        <v>21</v>
      </c>
      <c r="H572" s="7" t="n">
        <v>45915</v>
      </c>
    </row>
    <row r="573" customFormat="false" ht="15" hidden="false" customHeight="false" outlineLevel="0" collapsed="false">
      <c r="A573" s="5" t="s">
        <v>593</v>
      </c>
      <c r="B573" s="5" t="s">
        <v>20</v>
      </c>
      <c r="C573" s="5" t="n">
        <v>1</v>
      </c>
      <c r="D573" s="6" t="n">
        <v>1200000</v>
      </c>
      <c r="E573" s="7" t="n">
        <v>45721</v>
      </c>
      <c r="F573" s="7" t="n">
        <v>45775</v>
      </c>
      <c r="G573" s="5" t="s">
        <v>246</v>
      </c>
      <c r="H573" s="7"/>
    </row>
    <row r="574" customFormat="false" ht="15" hidden="false" customHeight="false" outlineLevel="0" collapsed="false">
      <c r="A574" s="5" t="s">
        <v>594</v>
      </c>
      <c r="B574" s="5" t="s">
        <v>20</v>
      </c>
      <c r="C574" s="5" t="n">
        <v>1</v>
      </c>
      <c r="D574" s="6" t="n">
        <v>1200000</v>
      </c>
      <c r="E574" s="7" t="n">
        <v>45730</v>
      </c>
      <c r="F574" s="7" t="n">
        <v>45734</v>
      </c>
      <c r="G574" s="5" t="s">
        <v>246</v>
      </c>
      <c r="H574" s="7"/>
    </row>
    <row r="575" customFormat="false" ht="15" hidden="false" customHeight="false" outlineLevel="0" collapsed="false">
      <c r="A575" s="5" t="s">
        <v>595</v>
      </c>
      <c r="B575" s="5" t="s">
        <v>20</v>
      </c>
      <c r="C575" s="5" t="n">
        <v>2</v>
      </c>
      <c r="D575" s="6" t="n">
        <v>4500000</v>
      </c>
      <c r="E575" s="7" t="n">
        <v>45959</v>
      </c>
      <c r="F575" s="7" t="n">
        <v>45983</v>
      </c>
      <c r="G575" s="5" t="s">
        <v>246</v>
      </c>
      <c r="H575" s="7"/>
    </row>
    <row r="576" customFormat="false" ht="15" hidden="false" customHeight="false" outlineLevel="0" collapsed="false">
      <c r="A576" s="5" t="s">
        <v>596</v>
      </c>
      <c r="B576" s="5" t="s">
        <v>20</v>
      </c>
      <c r="C576" s="5" t="n">
        <v>1</v>
      </c>
      <c r="D576" s="6" t="n">
        <v>300000</v>
      </c>
      <c r="E576" s="7" t="n">
        <v>45803</v>
      </c>
      <c r="F576" s="7" t="n">
        <v>45841</v>
      </c>
      <c r="G576" s="5" t="s">
        <v>246</v>
      </c>
      <c r="H576" s="7"/>
    </row>
    <row r="577" customFormat="false" ht="15" hidden="false" customHeight="false" outlineLevel="0" collapsed="false">
      <c r="A577" s="5" t="s">
        <v>597</v>
      </c>
      <c r="B577" s="5" t="s">
        <v>20</v>
      </c>
      <c r="C577" s="5" t="n">
        <v>1</v>
      </c>
      <c r="D577" s="6" t="n">
        <v>300000</v>
      </c>
      <c r="E577" s="7" t="n">
        <v>45844</v>
      </c>
      <c r="F577" s="7" t="n">
        <v>45931</v>
      </c>
      <c r="G577" s="5" t="s">
        <v>21</v>
      </c>
      <c r="H577" s="7" t="n">
        <v>46001</v>
      </c>
    </row>
    <row r="578" customFormat="false" ht="15" hidden="false" customHeight="false" outlineLevel="0" collapsed="false">
      <c r="A578" s="5" t="s">
        <v>598</v>
      </c>
      <c r="B578" s="5" t="s">
        <v>20</v>
      </c>
      <c r="C578" s="5" t="n">
        <v>2</v>
      </c>
      <c r="D578" s="6" t="n">
        <v>4500000</v>
      </c>
      <c r="E578" s="7" t="n">
        <v>45800</v>
      </c>
      <c r="F578" s="7" t="n">
        <v>45802</v>
      </c>
      <c r="G578" s="5" t="s">
        <v>21</v>
      </c>
      <c r="H578" s="7" t="n">
        <v>46012</v>
      </c>
    </row>
    <row r="579" customFormat="false" ht="15" hidden="false" customHeight="false" outlineLevel="0" collapsed="false">
      <c r="A579" s="5" t="s">
        <v>599</v>
      </c>
      <c r="B579" s="5" t="s">
        <v>20</v>
      </c>
      <c r="C579" s="5" t="n">
        <v>1</v>
      </c>
      <c r="D579" s="6" t="n">
        <v>1200000</v>
      </c>
      <c r="E579" s="7" t="n">
        <v>45856</v>
      </c>
      <c r="F579" s="7" t="n">
        <v>45877</v>
      </c>
      <c r="G579" s="5" t="s">
        <v>246</v>
      </c>
      <c r="H579" s="7"/>
    </row>
    <row r="580" customFormat="false" ht="15" hidden="false" customHeight="false" outlineLevel="0" collapsed="false">
      <c r="A580" s="5" t="s">
        <v>600</v>
      </c>
      <c r="B580" s="5" t="s">
        <v>20</v>
      </c>
      <c r="C580" s="5" t="n">
        <v>1</v>
      </c>
      <c r="D580" s="6" t="n">
        <v>600000</v>
      </c>
      <c r="E580" s="7" t="n">
        <v>45880</v>
      </c>
      <c r="F580" s="7" t="n">
        <v>45889</v>
      </c>
      <c r="G580" s="5" t="s">
        <v>21</v>
      </c>
      <c r="H580" s="7" t="n">
        <v>45909</v>
      </c>
    </row>
    <row r="581" customFormat="false" ht="15" hidden="false" customHeight="false" outlineLevel="0" collapsed="false">
      <c r="A581" s="5" t="s">
        <v>601</v>
      </c>
      <c r="B581" s="5" t="s">
        <v>20</v>
      </c>
      <c r="C581" s="5" t="n">
        <v>1</v>
      </c>
      <c r="D581" s="6" t="n">
        <v>1200000</v>
      </c>
      <c r="E581" s="7" t="n">
        <v>45928</v>
      </c>
      <c r="F581" s="7" t="n">
        <v>45933</v>
      </c>
      <c r="G581" s="5" t="s">
        <v>21</v>
      </c>
      <c r="H581" s="7" t="n">
        <v>46001</v>
      </c>
    </row>
    <row r="582" customFormat="false" ht="15" hidden="false" customHeight="false" outlineLevel="0" collapsed="false">
      <c r="A582" s="5" t="s">
        <v>602</v>
      </c>
      <c r="B582" s="5" t="s">
        <v>20</v>
      </c>
      <c r="C582" s="5" t="n">
        <v>1</v>
      </c>
      <c r="D582" s="6" t="n">
        <v>450000</v>
      </c>
      <c r="E582" s="7" t="n">
        <v>45936</v>
      </c>
      <c r="F582" s="7" t="n">
        <v>45989</v>
      </c>
      <c r="G582" s="5" t="s">
        <v>246</v>
      </c>
      <c r="H582" s="7"/>
    </row>
    <row r="583" customFormat="false" ht="15" hidden="false" customHeight="false" outlineLevel="0" collapsed="false">
      <c r="A583" s="5" t="s">
        <v>603</v>
      </c>
      <c r="B583" s="5" t="s">
        <v>20</v>
      </c>
      <c r="C583" s="5" t="n">
        <v>1</v>
      </c>
      <c r="D583" s="6" t="n">
        <v>1200000</v>
      </c>
      <c r="E583" s="7" t="n">
        <v>45770</v>
      </c>
      <c r="F583" s="7" t="n">
        <v>45797</v>
      </c>
      <c r="G583" s="5" t="s">
        <v>246</v>
      </c>
      <c r="H583" s="7"/>
    </row>
    <row r="584" customFormat="false" ht="15" hidden="false" customHeight="false" outlineLevel="0" collapsed="false">
      <c r="A584" s="5" t="s">
        <v>604</v>
      </c>
      <c r="B584" s="5" t="s">
        <v>20</v>
      </c>
      <c r="C584" s="5" t="n">
        <v>2</v>
      </c>
      <c r="D584" s="6" t="n">
        <v>4500000</v>
      </c>
      <c r="E584" s="7" t="n">
        <v>45805</v>
      </c>
      <c r="F584" s="7" t="n">
        <v>45859</v>
      </c>
      <c r="G584" s="5" t="s">
        <v>21</v>
      </c>
      <c r="H584" s="7" t="n">
        <v>45931</v>
      </c>
    </row>
    <row r="585" customFormat="false" ht="15" hidden="false" customHeight="false" outlineLevel="0" collapsed="false">
      <c r="A585" s="5" t="s">
        <v>605</v>
      </c>
      <c r="B585" s="5" t="s">
        <v>20</v>
      </c>
      <c r="C585" s="5" t="n">
        <v>1</v>
      </c>
      <c r="D585" s="6" t="n">
        <v>900000</v>
      </c>
      <c r="E585" s="7" t="n">
        <v>45658</v>
      </c>
      <c r="F585" s="7" t="n">
        <v>45681</v>
      </c>
      <c r="G585" s="5" t="s">
        <v>21</v>
      </c>
      <c r="H585" s="7" t="n">
        <v>45809</v>
      </c>
    </row>
    <row r="586" customFormat="false" ht="15" hidden="false" customHeight="false" outlineLevel="0" collapsed="false">
      <c r="A586" s="5" t="s">
        <v>606</v>
      </c>
      <c r="B586" s="5" t="s">
        <v>20</v>
      </c>
      <c r="C586" s="5" t="n">
        <v>1</v>
      </c>
      <c r="D586" s="6" t="n">
        <v>900000</v>
      </c>
      <c r="E586" s="7" t="n">
        <v>45828</v>
      </c>
      <c r="F586" s="7" t="n">
        <v>45844</v>
      </c>
      <c r="G586" s="5" t="s">
        <v>21</v>
      </c>
      <c r="H586" s="7" t="n">
        <v>45867</v>
      </c>
    </row>
    <row r="587" customFormat="false" ht="15" hidden="false" customHeight="false" outlineLevel="0" collapsed="false">
      <c r="A587" s="5" t="s">
        <v>607</v>
      </c>
      <c r="B587" s="5" t="s">
        <v>20</v>
      </c>
      <c r="C587" s="5" t="n">
        <v>1</v>
      </c>
      <c r="D587" s="6" t="n">
        <v>600000</v>
      </c>
      <c r="E587" s="7" t="n">
        <v>45826</v>
      </c>
      <c r="F587" s="7" t="n">
        <v>45839</v>
      </c>
      <c r="G587" s="5" t="s">
        <v>246</v>
      </c>
      <c r="H587" s="7"/>
    </row>
    <row r="588" customFormat="false" ht="15" hidden="false" customHeight="false" outlineLevel="0" collapsed="false">
      <c r="A588" s="5" t="s">
        <v>608</v>
      </c>
      <c r="B588" s="5" t="s">
        <v>20</v>
      </c>
      <c r="C588" s="5" t="n">
        <v>2</v>
      </c>
      <c r="D588" s="6" t="n">
        <v>4500000</v>
      </c>
      <c r="E588" s="7" t="n">
        <v>45924</v>
      </c>
      <c r="F588" s="7" t="n">
        <v>45979</v>
      </c>
      <c r="G588" s="5" t="s">
        <v>246</v>
      </c>
      <c r="H588" s="7"/>
    </row>
    <row r="589" customFormat="false" ht="15" hidden="false" customHeight="false" outlineLevel="0" collapsed="false">
      <c r="A589" s="5" t="s">
        <v>609</v>
      </c>
      <c r="B589" s="5" t="s">
        <v>610</v>
      </c>
      <c r="C589" s="5" t="n">
        <v>1</v>
      </c>
      <c r="D589" s="6" t="n">
        <v>600000</v>
      </c>
      <c r="E589" s="7" t="n">
        <v>42667</v>
      </c>
      <c r="F589" s="7" t="n">
        <v>42680</v>
      </c>
      <c r="G589" s="5" t="s">
        <v>21</v>
      </c>
      <c r="H589" s="7" t="n">
        <v>42751</v>
      </c>
    </row>
    <row r="590" customFormat="false" ht="15" hidden="false" customHeight="false" outlineLevel="0" collapsed="false">
      <c r="A590" s="5" t="s">
        <v>611</v>
      </c>
      <c r="B590" s="5" t="s">
        <v>610</v>
      </c>
      <c r="C590" s="5" t="n">
        <v>2</v>
      </c>
      <c r="D590" s="6" t="n">
        <v>4500000</v>
      </c>
      <c r="E590" s="7" t="n">
        <v>42589</v>
      </c>
      <c r="F590" s="7" t="n">
        <v>42681</v>
      </c>
      <c r="G590" s="5" t="s">
        <v>21</v>
      </c>
      <c r="H590" s="7" t="n">
        <v>42710</v>
      </c>
    </row>
    <row r="591" customFormat="false" ht="15" hidden="false" customHeight="false" outlineLevel="0" collapsed="false">
      <c r="A591" s="5" t="s">
        <v>612</v>
      </c>
      <c r="B591" s="5" t="s">
        <v>610</v>
      </c>
      <c r="C591" s="5" t="n">
        <v>2</v>
      </c>
      <c r="D591" s="6" t="n">
        <v>4500000</v>
      </c>
      <c r="E591" s="7" t="n">
        <v>42609</v>
      </c>
      <c r="F591" s="7" t="n">
        <v>42617</v>
      </c>
      <c r="G591" s="5" t="s">
        <v>21</v>
      </c>
      <c r="H591" s="7" t="n">
        <v>42826</v>
      </c>
    </row>
    <row r="592" customFormat="false" ht="15" hidden="false" customHeight="false" outlineLevel="0" collapsed="false">
      <c r="A592" s="5" t="s">
        <v>613</v>
      </c>
      <c r="B592" s="5" t="s">
        <v>610</v>
      </c>
      <c r="C592" s="5" t="n">
        <v>2</v>
      </c>
      <c r="D592" s="6" t="n">
        <v>4500000</v>
      </c>
      <c r="E592" s="7" t="n">
        <v>42728</v>
      </c>
      <c r="F592" s="7" t="n">
        <v>42743</v>
      </c>
      <c r="G592" s="5" t="s">
        <v>21</v>
      </c>
      <c r="H592" s="7" t="n">
        <v>42751</v>
      </c>
    </row>
    <row r="593" customFormat="false" ht="15" hidden="false" customHeight="false" outlineLevel="0" collapsed="false">
      <c r="A593" s="5" t="s">
        <v>614</v>
      </c>
      <c r="B593" s="5" t="s">
        <v>610</v>
      </c>
      <c r="C593" s="5" t="n">
        <v>1</v>
      </c>
      <c r="D593" s="6" t="n">
        <v>1200000</v>
      </c>
      <c r="E593" s="7" t="n">
        <v>42466</v>
      </c>
      <c r="F593" s="7" t="n">
        <v>42468</v>
      </c>
      <c r="G593" s="5" t="s">
        <v>21</v>
      </c>
      <c r="H593" s="7" t="n">
        <v>42473</v>
      </c>
    </row>
    <row r="594" customFormat="false" ht="15" hidden="false" customHeight="false" outlineLevel="0" collapsed="false">
      <c r="A594" s="5" t="s">
        <v>615</v>
      </c>
      <c r="B594" s="5" t="s">
        <v>610</v>
      </c>
      <c r="C594" s="5" t="n">
        <v>1</v>
      </c>
      <c r="D594" s="6" t="n">
        <v>900000</v>
      </c>
      <c r="E594" s="7" t="n">
        <v>42576</v>
      </c>
      <c r="F594" s="7" t="n">
        <v>42587</v>
      </c>
      <c r="G594" s="5" t="s">
        <v>21</v>
      </c>
      <c r="H594" s="7" t="n">
        <v>42639</v>
      </c>
    </row>
    <row r="595" customFormat="false" ht="15" hidden="false" customHeight="false" outlineLevel="0" collapsed="false">
      <c r="A595" s="5" t="s">
        <v>616</v>
      </c>
      <c r="B595" s="5" t="s">
        <v>610</v>
      </c>
      <c r="C595" s="5" t="n">
        <v>1</v>
      </c>
      <c r="D595" s="6" t="n">
        <v>450000</v>
      </c>
      <c r="E595" s="7" t="n">
        <v>42391</v>
      </c>
      <c r="F595" s="7" t="n">
        <v>42413</v>
      </c>
      <c r="G595" s="5" t="s">
        <v>21</v>
      </c>
      <c r="H595" s="7" t="n">
        <v>42519</v>
      </c>
    </row>
    <row r="596" customFormat="false" ht="15" hidden="false" customHeight="false" outlineLevel="0" collapsed="false">
      <c r="A596" s="5" t="s">
        <v>617</v>
      </c>
      <c r="B596" s="5" t="s">
        <v>610</v>
      </c>
      <c r="C596" s="5" t="n">
        <v>1</v>
      </c>
      <c r="D596" s="6" t="n">
        <v>300000</v>
      </c>
      <c r="E596" s="7" t="n">
        <v>42660</v>
      </c>
      <c r="F596" s="7" t="n">
        <v>42668</v>
      </c>
      <c r="G596" s="5" t="s">
        <v>21</v>
      </c>
      <c r="H596" s="7" t="n">
        <v>42678</v>
      </c>
    </row>
    <row r="597" customFormat="false" ht="15" hidden="false" customHeight="false" outlineLevel="0" collapsed="false">
      <c r="A597" s="5" t="s">
        <v>618</v>
      </c>
      <c r="B597" s="5" t="s">
        <v>610</v>
      </c>
      <c r="C597" s="5" t="n">
        <v>2</v>
      </c>
      <c r="D597" s="6" t="n">
        <v>4500000</v>
      </c>
      <c r="E597" s="7" t="n">
        <v>42661</v>
      </c>
      <c r="F597" s="7" t="n">
        <v>42686</v>
      </c>
      <c r="G597" s="5" t="s">
        <v>21</v>
      </c>
      <c r="H597" s="7" t="n">
        <v>42702</v>
      </c>
    </row>
    <row r="598" customFormat="false" ht="15" hidden="false" customHeight="false" outlineLevel="0" collapsed="false">
      <c r="A598" s="5" t="s">
        <v>619</v>
      </c>
      <c r="B598" s="5" t="s">
        <v>610</v>
      </c>
      <c r="C598" s="5" t="n">
        <v>1</v>
      </c>
      <c r="D598" s="6" t="n">
        <v>300000</v>
      </c>
      <c r="E598" s="7" t="n">
        <v>42490</v>
      </c>
      <c r="F598" s="7" t="n">
        <v>42736</v>
      </c>
      <c r="G598" s="5" t="s">
        <v>21</v>
      </c>
      <c r="H598" s="7" t="n">
        <v>43281</v>
      </c>
    </row>
    <row r="599" customFormat="false" ht="15" hidden="false" customHeight="false" outlineLevel="0" collapsed="false">
      <c r="A599" s="5" t="s">
        <v>620</v>
      </c>
      <c r="B599" s="5" t="s">
        <v>610</v>
      </c>
      <c r="C599" s="5" t="n">
        <v>2</v>
      </c>
      <c r="D599" s="6" t="n">
        <v>4500000</v>
      </c>
      <c r="E599" s="7" t="n">
        <v>42694</v>
      </c>
      <c r="F599" s="7" t="n">
        <v>42710</v>
      </c>
      <c r="G599" s="5" t="s">
        <v>21</v>
      </c>
      <c r="H599" s="7" t="n">
        <v>43050</v>
      </c>
    </row>
    <row r="600" customFormat="false" ht="15" hidden="false" customHeight="false" outlineLevel="0" collapsed="false">
      <c r="A600" s="5" t="s">
        <v>621</v>
      </c>
      <c r="B600" s="5" t="s">
        <v>610</v>
      </c>
      <c r="C600" s="5" t="n">
        <v>2</v>
      </c>
      <c r="D600" s="6" t="n">
        <v>4500000</v>
      </c>
      <c r="E600" s="7" t="n">
        <v>42506</v>
      </c>
      <c r="F600" s="7" t="n">
        <v>42545</v>
      </c>
      <c r="G600" s="5" t="s">
        <v>21</v>
      </c>
      <c r="H600" s="7" t="n">
        <v>42577</v>
      </c>
    </row>
    <row r="601" customFormat="false" ht="15" hidden="false" customHeight="false" outlineLevel="0" collapsed="false">
      <c r="A601" s="5" t="s">
        <v>622</v>
      </c>
      <c r="B601" s="5" t="s">
        <v>610</v>
      </c>
      <c r="C601" s="5" t="n">
        <v>1</v>
      </c>
      <c r="D601" s="6" t="n">
        <v>450000</v>
      </c>
      <c r="E601" s="7" t="n">
        <v>42552</v>
      </c>
      <c r="F601" s="7" t="n">
        <v>42969</v>
      </c>
      <c r="G601" s="5" t="s">
        <v>21</v>
      </c>
      <c r="H601" s="7" t="n">
        <v>43050</v>
      </c>
    </row>
    <row r="602" customFormat="false" ht="15" hidden="false" customHeight="false" outlineLevel="0" collapsed="false">
      <c r="A602" s="5" t="s">
        <v>623</v>
      </c>
      <c r="B602" s="5" t="s">
        <v>610</v>
      </c>
      <c r="C602" s="5" t="n">
        <v>1</v>
      </c>
      <c r="D602" s="6" t="n">
        <v>1200000</v>
      </c>
      <c r="E602" s="7" t="n">
        <v>42485</v>
      </c>
      <c r="F602" s="7" t="n">
        <v>42497</v>
      </c>
      <c r="G602" s="5" t="s">
        <v>21</v>
      </c>
      <c r="H602" s="7" t="n">
        <v>42517</v>
      </c>
    </row>
    <row r="603" customFormat="false" ht="15" hidden="false" customHeight="false" outlineLevel="0" collapsed="false">
      <c r="A603" s="5" t="s">
        <v>624</v>
      </c>
      <c r="B603" s="5" t="s">
        <v>610</v>
      </c>
      <c r="C603" s="5" t="n">
        <v>1</v>
      </c>
      <c r="D603" s="6" t="n">
        <v>600000</v>
      </c>
      <c r="E603" s="7" t="n">
        <v>42408</v>
      </c>
      <c r="F603" s="7" t="n">
        <v>42427</v>
      </c>
      <c r="G603" s="5" t="s">
        <v>21</v>
      </c>
      <c r="H603" s="7" t="n">
        <v>42582</v>
      </c>
    </row>
    <row r="604" customFormat="false" ht="15" hidden="false" customHeight="false" outlineLevel="0" collapsed="false">
      <c r="A604" s="5" t="s">
        <v>625</v>
      </c>
      <c r="B604" s="5" t="s">
        <v>610</v>
      </c>
      <c r="C604" s="5" t="n">
        <v>1</v>
      </c>
      <c r="D604" s="6" t="n">
        <v>600000</v>
      </c>
      <c r="E604" s="7" t="n">
        <v>42712</v>
      </c>
      <c r="F604" s="7" t="n">
        <v>42737</v>
      </c>
      <c r="G604" s="5" t="s">
        <v>21</v>
      </c>
      <c r="H604" s="7" t="n">
        <v>42948</v>
      </c>
    </row>
    <row r="605" customFormat="false" ht="15" hidden="false" customHeight="false" outlineLevel="0" collapsed="false">
      <c r="A605" s="5" t="s">
        <v>626</v>
      </c>
      <c r="B605" s="5" t="s">
        <v>610</v>
      </c>
      <c r="C605" s="5" t="n">
        <v>3</v>
      </c>
      <c r="D605" s="6" t="n">
        <v>12000000</v>
      </c>
      <c r="E605" s="7" t="n">
        <v>42404</v>
      </c>
      <c r="F605" s="7" t="n">
        <v>42424</v>
      </c>
      <c r="G605" s="5" t="s">
        <v>21</v>
      </c>
      <c r="H605" s="7" t="n">
        <v>42498</v>
      </c>
    </row>
    <row r="606" customFormat="false" ht="15" hidden="false" customHeight="false" outlineLevel="0" collapsed="false">
      <c r="A606" s="5" t="s">
        <v>627</v>
      </c>
      <c r="B606" s="5" t="s">
        <v>610</v>
      </c>
      <c r="C606" s="5" t="n">
        <v>1</v>
      </c>
      <c r="D606" s="6" t="n">
        <v>450000</v>
      </c>
      <c r="E606" s="7" t="n">
        <v>42637</v>
      </c>
      <c r="F606" s="7" t="n">
        <v>42675</v>
      </c>
      <c r="G606" s="5" t="s">
        <v>21</v>
      </c>
      <c r="H606" s="7" t="n">
        <v>42743</v>
      </c>
    </row>
    <row r="607" customFormat="false" ht="15" hidden="false" customHeight="false" outlineLevel="0" collapsed="false">
      <c r="A607" s="5" t="s">
        <v>628</v>
      </c>
      <c r="B607" s="5" t="s">
        <v>610</v>
      </c>
      <c r="C607" s="5" t="n">
        <v>2</v>
      </c>
      <c r="D607" s="6" t="n">
        <v>4500000</v>
      </c>
      <c r="E607" s="7" t="n">
        <v>42445</v>
      </c>
      <c r="F607" s="7" t="n">
        <v>42477</v>
      </c>
      <c r="G607" s="5" t="s">
        <v>21</v>
      </c>
      <c r="H607" s="7" t="n">
        <v>42827</v>
      </c>
    </row>
    <row r="608" customFormat="false" ht="15" hidden="false" customHeight="false" outlineLevel="0" collapsed="false">
      <c r="A608" s="5" t="s">
        <v>629</v>
      </c>
      <c r="B608" s="5" t="s">
        <v>610</v>
      </c>
      <c r="C608" s="5" t="n">
        <v>1</v>
      </c>
      <c r="D608" s="6" t="n">
        <v>600000</v>
      </c>
      <c r="E608" s="7" t="n">
        <v>42412</v>
      </c>
      <c r="F608" s="7" t="n">
        <v>42441</v>
      </c>
      <c r="G608" s="5" t="s">
        <v>21</v>
      </c>
      <c r="H608" s="7" t="n">
        <v>42660</v>
      </c>
    </row>
    <row r="609" customFormat="false" ht="15" hidden="false" customHeight="false" outlineLevel="0" collapsed="false">
      <c r="A609" s="5" t="s">
        <v>630</v>
      </c>
      <c r="B609" s="5" t="s">
        <v>610</v>
      </c>
      <c r="C609" s="5" t="n">
        <v>1</v>
      </c>
      <c r="D609" s="6" t="n">
        <v>600000</v>
      </c>
      <c r="E609" s="7" t="n">
        <v>42420</v>
      </c>
      <c r="F609" s="7" t="n">
        <v>42454</v>
      </c>
      <c r="G609" s="5" t="s">
        <v>21</v>
      </c>
      <c r="H609" s="7" t="n">
        <v>42470</v>
      </c>
    </row>
    <row r="610" customFormat="false" ht="15" hidden="false" customHeight="false" outlineLevel="0" collapsed="false">
      <c r="A610" s="5" t="s">
        <v>631</v>
      </c>
      <c r="B610" s="5" t="s">
        <v>610</v>
      </c>
      <c r="C610" s="5" t="n">
        <v>1</v>
      </c>
      <c r="D610" s="6" t="n">
        <v>900000</v>
      </c>
      <c r="E610" s="7" t="n">
        <v>42483</v>
      </c>
      <c r="F610" s="7" t="n">
        <v>42512</v>
      </c>
      <c r="G610" s="5" t="s">
        <v>21</v>
      </c>
      <c r="H610" s="7" t="n">
        <v>42572</v>
      </c>
    </row>
    <row r="611" customFormat="false" ht="15" hidden="false" customHeight="false" outlineLevel="0" collapsed="false">
      <c r="A611" s="5" t="s">
        <v>632</v>
      </c>
      <c r="B611" s="5" t="s">
        <v>610</v>
      </c>
      <c r="C611" s="5" t="n">
        <v>1</v>
      </c>
      <c r="D611" s="6" t="n">
        <v>1200000</v>
      </c>
      <c r="E611" s="7" t="n">
        <v>42512</v>
      </c>
      <c r="F611" s="7" t="n">
        <v>42560</v>
      </c>
      <c r="G611" s="5" t="s">
        <v>21</v>
      </c>
      <c r="H611" s="7" t="n">
        <v>42662</v>
      </c>
    </row>
    <row r="612" customFormat="false" ht="15" hidden="false" customHeight="false" outlineLevel="0" collapsed="false">
      <c r="A612" s="5" t="s">
        <v>633</v>
      </c>
      <c r="B612" s="5" t="s">
        <v>610</v>
      </c>
      <c r="C612" s="5" t="n">
        <v>1</v>
      </c>
      <c r="D612" s="6" t="n">
        <v>600000</v>
      </c>
      <c r="E612" s="7" t="n">
        <v>42624</v>
      </c>
      <c r="F612" s="7" t="n">
        <v>42924</v>
      </c>
      <c r="G612" s="5" t="s">
        <v>21</v>
      </c>
      <c r="H612" s="7" t="n">
        <v>43012</v>
      </c>
    </row>
    <row r="613" customFormat="false" ht="15" hidden="false" customHeight="false" outlineLevel="0" collapsed="false">
      <c r="A613" s="5" t="s">
        <v>634</v>
      </c>
      <c r="B613" s="5" t="s">
        <v>610</v>
      </c>
      <c r="C613" s="5" t="n">
        <v>1</v>
      </c>
      <c r="D613" s="6" t="n">
        <v>450000</v>
      </c>
      <c r="E613" s="7" t="n">
        <v>42522</v>
      </c>
      <c r="F613" s="7" t="n">
        <v>42955</v>
      </c>
      <c r="G613" s="5" t="s">
        <v>21</v>
      </c>
      <c r="H613" s="7" t="n">
        <v>43188</v>
      </c>
    </row>
    <row r="614" customFormat="false" ht="15" hidden="false" customHeight="false" outlineLevel="0" collapsed="false">
      <c r="A614" s="5" t="s">
        <v>635</v>
      </c>
      <c r="B614" s="5" t="s">
        <v>610</v>
      </c>
      <c r="C614" s="5" t="n">
        <v>1</v>
      </c>
      <c r="D614" s="6" t="n">
        <v>1200000</v>
      </c>
      <c r="E614" s="7" t="n">
        <v>42382</v>
      </c>
      <c r="F614" s="7" t="n">
        <v>42383</v>
      </c>
      <c r="G614" s="5" t="s">
        <v>21</v>
      </c>
      <c r="H614" s="7" t="n">
        <v>42748</v>
      </c>
    </row>
    <row r="615" customFormat="false" ht="15" hidden="false" customHeight="false" outlineLevel="0" collapsed="false">
      <c r="A615" s="5" t="s">
        <v>636</v>
      </c>
      <c r="B615" s="5" t="s">
        <v>610</v>
      </c>
      <c r="C615" s="5" t="n">
        <v>2</v>
      </c>
      <c r="D615" s="6" t="n">
        <v>4500000</v>
      </c>
      <c r="E615" s="7" t="n">
        <v>42410</v>
      </c>
      <c r="F615" s="7" t="n">
        <v>42423</v>
      </c>
      <c r="G615" s="5" t="s">
        <v>21</v>
      </c>
      <c r="H615" s="7" t="n">
        <v>42424</v>
      </c>
    </row>
    <row r="616" customFormat="false" ht="15" hidden="false" customHeight="false" outlineLevel="0" collapsed="false">
      <c r="A616" s="5" t="s">
        <v>637</v>
      </c>
      <c r="B616" s="5" t="s">
        <v>610</v>
      </c>
      <c r="C616" s="5" t="n">
        <v>1</v>
      </c>
      <c r="D616" s="6" t="n">
        <v>300000</v>
      </c>
      <c r="E616" s="7" t="n">
        <v>42400</v>
      </c>
      <c r="F616" s="7" t="n">
        <v>42415</v>
      </c>
      <c r="G616" s="5" t="s">
        <v>21</v>
      </c>
      <c r="H616" s="7" t="n">
        <v>42453</v>
      </c>
    </row>
    <row r="617" customFormat="false" ht="15" hidden="false" customHeight="false" outlineLevel="0" collapsed="false">
      <c r="A617" s="5" t="s">
        <v>638</v>
      </c>
      <c r="B617" s="5" t="s">
        <v>610</v>
      </c>
      <c r="C617" s="5" t="n">
        <v>1</v>
      </c>
      <c r="D617" s="6" t="n">
        <v>450000</v>
      </c>
      <c r="E617" s="7" t="n">
        <v>42380</v>
      </c>
      <c r="F617" s="7" t="n">
        <v>42428</v>
      </c>
      <c r="G617" s="5" t="s">
        <v>21</v>
      </c>
      <c r="H617" s="7" t="n">
        <v>42459</v>
      </c>
    </row>
    <row r="618" customFormat="false" ht="15" hidden="false" customHeight="false" outlineLevel="0" collapsed="false">
      <c r="A618" s="5" t="s">
        <v>639</v>
      </c>
      <c r="B618" s="5" t="s">
        <v>610</v>
      </c>
      <c r="C618" s="5" t="n">
        <v>2</v>
      </c>
      <c r="D618" s="6" t="n">
        <v>4500000</v>
      </c>
      <c r="E618" s="7" t="n">
        <v>42515</v>
      </c>
      <c r="F618" s="7" t="n">
        <v>42524</v>
      </c>
      <c r="G618" s="5" t="s">
        <v>21</v>
      </c>
      <c r="H618" s="7" t="n">
        <v>42556</v>
      </c>
    </row>
    <row r="619" customFormat="false" ht="15" hidden="false" customHeight="false" outlineLevel="0" collapsed="false">
      <c r="A619" s="5" t="s">
        <v>640</v>
      </c>
      <c r="B619" s="5" t="s">
        <v>610</v>
      </c>
      <c r="C619" s="5" t="n">
        <v>1</v>
      </c>
      <c r="D619" s="6" t="n">
        <v>600000</v>
      </c>
      <c r="E619" s="7" t="n">
        <v>42660</v>
      </c>
      <c r="F619" s="7" t="n">
        <v>42669</v>
      </c>
      <c r="G619" s="5" t="s">
        <v>21</v>
      </c>
      <c r="H619" s="7" t="n">
        <v>42712</v>
      </c>
    </row>
    <row r="620" customFormat="false" ht="15" hidden="false" customHeight="false" outlineLevel="0" collapsed="false">
      <c r="A620" s="5" t="s">
        <v>641</v>
      </c>
      <c r="B620" s="5" t="s">
        <v>610</v>
      </c>
      <c r="C620" s="5" t="n">
        <v>2</v>
      </c>
      <c r="D620" s="6" t="n">
        <v>4500000</v>
      </c>
      <c r="E620" s="7" t="n">
        <v>42478</v>
      </c>
      <c r="F620" s="7" t="n">
        <v>42486</v>
      </c>
      <c r="G620" s="5" t="s">
        <v>21</v>
      </c>
      <c r="H620" s="7" t="n">
        <v>42554</v>
      </c>
    </row>
    <row r="621" customFormat="false" ht="15" hidden="false" customHeight="false" outlineLevel="0" collapsed="false">
      <c r="A621" s="5" t="s">
        <v>642</v>
      </c>
      <c r="B621" s="5" t="s">
        <v>610</v>
      </c>
      <c r="C621" s="5" t="n">
        <v>1</v>
      </c>
      <c r="D621" s="6" t="n">
        <v>900000</v>
      </c>
      <c r="E621" s="7" t="n">
        <v>42416</v>
      </c>
      <c r="F621" s="7" t="n">
        <v>42421</v>
      </c>
      <c r="G621" s="5" t="s">
        <v>21</v>
      </c>
      <c r="H621" s="7" t="n">
        <v>43140</v>
      </c>
    </row>
    <row r="622" customFormat="false" ht="15" hidden="false" customHeight="false" outlineLevel="0" collapsed="false">
      <c r="A622" s="5" t="s">
        <v>643</v>
      </c>
      <c r="B622" s="5" t="s">
        <v>610</v>
      </c>
      <c r="C622" s="5" t="n">
        <v>1</v>
      </c>
      <c r="D622" s="6" t="n">
        <v>600000</v>
      </c>
      <c r="E622" s="7" t="n">
        <v>42710</v>
      </c>
      <c r="F622" s="7" t="n">
        <v>42772</v>
      </c>
      <c r="G622" s="5" t="s">
        <v>21</v>
      </c>
      <c r="H622" s="7" t="n">
        <v>42825</v>
      </c>
    </row>
    <row r="623" customFormat="false" ht="15" hidden="false" customHeight="false" outlineLevel="0" collapsed="false">
      <c r="A623" s="5" t="s">
        <v>644</v>
      </c>
      <c r="B623" s="5" t="s">
        <v>610</v>
      </c>
      <c r="C623" s="5" t="n">
        <v>1</v>
      </c>
      <c r="D623" s="6" t="n">
        <v>1200000</v>
      </c>
      <c r="E623" s="7" t="n">
        <v>42689</v>
      </c>
      <c r="F623" s="7" t="n">
        <v>42690</v>
      </c>
      <c r="G623" s="5" t="s">
        <v>21</v>
      </c>
      <c r="H623" s="7" t="n">
        <v>42705</v>
      </c>
    </row>
    <row r="624" customFormat="false" ht="15" hidden="false" customHeight="false" outlineLevel="0" collapsed="false">
      <c r="A624" s="5" t="s">
        <v>645</v>
      </c>
      <c r="B624" s="5" t="s">
        <v>610</v>
      </c>
      <c r="C624" s="5" t="n">
        <v>1</v>
      </c>
      <c r="D624" s="6" t="n">
        <v>900000</v>
      </c>
      <c r="E624" s="7" t="n">
        <v>42588</v>
      </c>
      <c r="F624" s="7" t="n">
        <v>42613</v>
      </c>
      <c r="G624" s="5" t="s">
        <v>21</v>
      </c>
      <c r="H624" s="7" t="n">
        <v>42682</v>
      </c>
    </row>
    <row r="625" customFormat="false" ht="15" hidden="false" customHeight="false" outlineLevel="0" collapsed="false">
      <c r="A625" s="5" t="s">
        <v>646</v>
      </c>
      <c r="B625" s="5" t="s">
        <v>610</v>
      </c>
      <c r="C625" s="5" t="n">
        <v>1</v>
      </c>
      <c r="D625" s="6" t="n">
        <v>600000</v>
      </c>
      <c r="E625" s="7" t="n">
        <v>42686</v>
      </c>
      <c r="F625" s="7" t="n">
        <v>42705</v>
      </c>
      <c r="G625" s="5" t="s">
        <v>21</v>
      </c>
      <c r="H625" s="7" t="n">
        <v>42975</v>
      </c>
    </row>
    <row r="626" customFormat="false" ht="15" hidden="false" customHeight="false" outlineLevel="0" collapsed="false">
      <c r="A626" s="5" t="s">
        <v>647</v>
      </c>
      <c r="B626" s="5" t="s">
        <v>610</v>
      </c>
      <c r="C626" s="5" t="n">
        <v>3</v>
      </c>
      <c r="D626" s="6" t="n">
        <v>12000000</v>
      </c>
      <c r="E626" s="7" t="n">
        <v>42372</v>
      </c>
      <c r="F626" s="7" t="n">
        <v>42373</v>
      </c>
      <c r="G626" s="5" t="s">
        <v>21</v>
      </c>
      <c r="H626" s="7" t="n">
        <v>42460</v>
      </c>
    </row>
    <row r="627" customFormat="false" ht="15" hidden="false" customHeight="false" outlineLevel="0" collapsed="false">
      <c r="A627" s="5" t="s">
        <v>648</v>
      </c>
      <c r="B627" s="5" t="s">
        <v>610</v>
      </c>
      <c r="C627" s="5" t="n">
        <v>1</v>
      </c>
      <c r="D627" s="6" t="n">
        <v>900000</v>
      </c>
      <c r="E627" s="7" t="n">
        <v>42694</v>
      </c>
      <c r="F627" s="7" t="n">
        <v>42718</v>
      </c>
      <c r="G627" s="5" t="s">
        <v>21</v>
      </c>
      <c r="H627" s="7" t="n">
        <v>43133</v>
      </c>
    </row>
    <row r="628" customFormat="false" ht="15" hidden="false" customHeight="false" outlineLevel="0" collapsed="false">
      <c r="A628" s="5" t="s">
        <v>649</v>
      </c>
      <c r="B628" s="5" t="s">
        <v>610</v>
      </c>
      <c r="C628" s="5" t="n">
        <v>1</v>
      </c>
      <c r="D628" s="6" t="n">
        <v>450000</v>
      </c>
      <c r="E628" s="7" t="n">
        <v>42417</v>
      </c>
      <c r="F628" s="7" t="n">
        <v>42437</v>
      </c>
      <c r="G628" s="5" t="s">
        <v>21</v>
      </c>
      <c r="H628" s="7" t="n">
        <v>42451</v>
      </c>
    </row>
    <row r="629" customFormat="false" ht="15" hidden="false" customHeight="false" outlineLevel="0" collapsed="false">
      <c r="A629" s="5" t="s">
        <v>650</v>
      </c>
      <c r="B629" s="5" t="s">
        <v>610</v>
      </c>
      <c r="C629" s="5" t="n">
        <v>1</v>
      </c>
      <c r="D629" s="6" t="n">
        <v>1200000</v>
      </c>
      <c r="E629" s="7" t="n">
        <v>42716</v>
      </c>
      <c r="F629" s="7" t="n">
        <v>42728</v>
      </c>
      <c r="G629" s="5" t="s">
        <v>21</v>
      </c>
      <c r="H629" s="7" t="n">
        <v>43182</v>
      </c>
    </row>
    <row r="630" customFormat="false" ht="15" hidden="false" customHeight="false" outlineLevel="0" collapsed="false">
      <c r="A630" s="5" t="s">
        <v>651</v>
      </c>
      <c r="B630" s="5" t="s">
        <v>610</v>
      </c>
      <c r="C630" s="5" t="n">
        <v>3</v>
      </c>
      <c r="D630" s="6" t="n">
        <v>12000000</v>
      </c>
      <c r="E630" s="7" t="n">
        <v>42723</v>
      </c>
      <c r="F630" s="7" t="n">
        <v>42768</v>
      </c>
      <c r="G630" s="5" t="s">
        <v>21</v>
      </c>
      <c r="H630" s="7" t="n">
        <v>42899</v>
      </c>
    </row>
    <row r="631" customFormat="false" ht="15" hidden="false" customHeight="false" outlineLevel="0" collapsed="false">
      <c r="A631" s="5" t="s">
        <v>652</v>
      </c>
      <c r="B631" s="5" t="s">
        <v>610</v>
      </c>
      <c r="C631" s="5" t="n">
        <v>1</v>
      </c>
      <c r="D631" s="6" t="n">
        <v>300000</v>
      </c>
      <c r="E631" s="7" t="n">
        <v>42376</v>
      </c>
      <c r="F631" s="7" t="n">
        <v>42394</v>
      </c>
      <c r="G631" s="5" t="s">
        <v>21</v>
      </c>
      <c r="H631" s="7" t="n">
        <v>42444</v>
      </c>
    </row>
    <row r="632" customFormat="false" ht="15" hidden="false" customHeight="false" outlineLevel="0" collapsed="false">
      <c r="A632" s="5" t="s">
        <v>653</v>
      </c>
      <c r="B632" s="5" t="s">
        <v>610</v>
      </c>
      <c r="C632" s="5" t="n">
        <v>1</v>
      </c>
      <c r="D632" s="6" t="n">
        <v>900000</v>
      </c>
      <c r="E632" s="7" t="n">
        <v>42406</v>
      </c>
      <c r="F632" s="7" t="n">
        <v>42453</v>
      </c>
      <c r="G632" s="5" t="s">
        <v>21</v>
      </c>
      <c r="H632" s="7" t="n">
        <v>42462</v>
      </c>
    </row>
    <row r="633" customFormat="false" ht="15" hidden="false" customHeight="false" outlineLevel="0" collapsed="false">
      <c r="A633" s="5" t="s">
        <v>654</v>
      </c>
      <c r="B633" s="5" t="s">
        <v>610</v>
      </c>
      <c r="C633" s="5" t="n">
        <v>1</v>
      </c>
      <c r="D633" s="6" t="n">
        <v>300000</v>
      </c>
      <c r="E633" s="7" t="n">
        <v>42530</v>
      </c>
      <c r="F633" s="7" t="n">
        <v>42560</v>
      </c>
      <c r="G633" s="5" t="s">
        <v>21</v>
      </c>
      <c r="H633" s="7" t="n">
        <v>42618</v>
      </c>
    </row>
    <row r="634" customFormat="false" ht="15" hidden="false" customHeight="false" outlineLevel="0" collapsed="false">
      <c r="A634" s="5" t="s">
        <v>655</v>
      </c>
      <c r="B634" s="5" t="s">
        <v>610</v>
      </c>
      <c r="C634" s="5" t="n">
        <v>1</v>
      </c>
      <c r="D634" s="6" t="n">
        <v>600000</v>
      </c>
      <c r="E634" s="7" t="n">
        <v>42507</v>
      </c>
      <c r="F634" s="7" t="n">
        <v>42544</v>
      </c>
      <c r="G634" s="5" t="s">
        <v>21</v>
      </c>
      <c r="H634" s="7" t="n">
        <v>42634</v>
      </c>
    </row>
    <row r="635" customFormat="false" ht="15" hidden="false" customHeight="false" outlineLevel="0" collapsed="false">
      <c r="A635" s="5" t="s">
        <v>656</v>
      </c>
      <c r="B635" s="5" t="s">
        <v>610</v>
      </c>
      <c r="C635" s="5" t="n">
        <v>1</v>
      </c>
      <c r="D635" s="6" t="n">
        <v>450000</v>
      </c>
      <c r="E635" s="7" t="n">
        <v>42643</v>
      </c>
      <c r="F635" s="7" t="n">
        <v>42648</v>
      </c>
      <c r="G635" s="5" t="s">
        <v>21</v>
      </c>
      <c r="H635" s="7" t="n">
        <v>42653</v>
      </c>
    </row>
    <row r="636" customFormat="false" ht="15" hidden="false" customHeight="false" outlineLevel="0" collapsed="false">
      <c r="A636" s="5" t="s">
        <v>657</v>
      </c>
      <c r="B636" s="5" t="s">
        <v>610</v>
      </c>
      <c r="C636" s="5" t="n">
        <v>1</v>
      </c>
      <c r="D636" s="6" t="n">
        <v>600000</v>
      </c>
      <c r="E636" s="7" t="n">
        <v>42655</v>
      </c>
      <c r="F636" s="7" t="n">
        <v>42669</v>
      </c>
      <c r="G636" s="5" t="s">
        <v>21</v>
      </c>
      <c r="H636" s="7" t="n">
        <v>42777</v>
      </c>
    </row>
    <row r="637" customFormat="false" ht="15" hidden="false" customHeight="false" outlineLevel="0" collapsed="false">
      <c r="A637" s="5" t="s">
        <v>658</v>
      </c>
      <c r="B637" s="5" t="s">
        <v>610</v>
      </c>
      <c r="C637" s="5" t="n">
        <v>1</v>
      </c>
      <c r="D637" s="6" t="n">
        <v>900000</v>
      </c>
      <c r="E637" s="7" t="n">
        <v>42852</v>
      </c>
      <c r="F637" s="7" t="n">
        <v>43214</v>
      </c>
      <c r="G637" s="5" t="s">
        <v>21</v>
      </c>
      <c r="H637" s="7" t="n">
        <v>43594</v>
      </c>
    </row>
    <row r="638" customFormat="false" ht="15" hidden="false" customHeight="false" outlineLevel="0" collapsed="false">
      <c r="A638" s="5" t="s">
        <v>659</v>
      </c>
      <c r="B638" s="5" t="s">
        <v>610</v>
      </c>
      <c r="C638" s="5" t="n">
        <v>2</v>
      </c>
      <c r="D638" s="6" t="n">
        <v>4500000</v>
      </c>
      <c r="E638" s="7" t="n">
        <v>42770</v>
      </c>
      <c r="F638" s="7" t="n">
        <v>42774</v>
      </c>
      <c r="G638" s="5" t="s">
        <v>21</v>
      </c>
      <c r="H638" s="7" t="n">
        <v>42815</v>
      </c>
    </row>
    <row r="639" customFormat="false" ht="15" hidden="false" customHeight="false" outlineLevel="0" collapsed="false">
      <c r="A639" s="5" t="s">
        <v>660</v>
      </c>
      <c r="B639" s="5" t="s">
        <v>610</v>
      </c>
      <c r="C639" s="5" t="n">
        <v>1</v>
      </c>
      <c r="D639" s="6" t="n">
        <v>900000</v>
      </c>
      <c r="E639" s="7" t="n">
        <v>43049</v>
      </c>
      <c r="F639" s="7" t="n">
        <v>43071</v>
      </c>
      <c r="G639" s="5" t="s">
        <v>21</v>
      </c>
      <c r="H639" s="7" t="n">
        <v>44908</v>
      </c>
    </row>
    <row r="640" customFormat="false" ht="15" hidden="false" customHeight="false" outlineLevel="0" collapsed="false">
      <c r="A640" s="5" t="s">
        <v>661</v>
      </c>
      <c r="B640" s="5" t="s">
        <v>610</v>
      </c>
      <c r="C640" s="5" t="n">
        <v>1</v>
      </c>
      <c r="D640" s="6" t="n">
        <v>450000</v>
      </c>
      <c r="E640" s="7" t="n">
        <v>42773</v>
      </c>
      <c r="F640" s="7" t="n">
        <v>42777</v>
      </c>
      <c r="G640" s="5" t="s">
        <v>21</v>
      </c>
      <c r="H640" s="7" t="n">
        <v>42924</v>
      </c>
    </row>
    <row r="641" customFormat="false" ht="15" hidden="false" customHeight="false" outlineLevel="0" collapsed="false">
      <c r="A641" s="5" t="s">
        <v>662</v>
      </c>
      <c r="B641" s="5" t="s">
        <v>610</v>
      </c>
      <c r="C641" s="5" t="n">
        <v>1</v>
      </c>
      <c r="D641" s="6" t="n">
        <v>300000</v>
      </c>
      <c r="E641" s="7" t="n">
        <v>43077</v>
      </c>
      <c r="F641" s="7" t="n">
        <v>43088</v>
      </c>
      <c r="G641" s="5" t="s">
        <v>21</v>
      </c>
      <c r="H641" s="7" t="n">
        <v>43114</v>
      </c>
    </row>
    <row r="642" customFormat="false" ht="15" hidden="false" customHeight="false" outlineLevel="0" collapsed="false">
      <c r="A642" s="5" t="s">
        <v>663</v>
      </c>
      <c r="B642" s="5" t="s">
        <v>610</v>
      </c>
      <c r="C642" s="5" t="n">
        <v>1</v>
      </c>
      <c r="D642" s="6" t="n">
        <v>450000</v>
      </c>
      <c r="E642" s="7" t="n">
        <v>43067</v>
      </c>
      <c r="F642" s="7" t="n">
        <v>43081</v>
      </c>
      <c r="G642" s="5" t="s">
        <v>21</v>
      </c>
      <c r="H642" s="7" t="n">
        <v>43263</v>
      </c>
    </row>
    <row r="643" customFormat="false" ht="15" hidden="false" customHeight="false" outlineLevel="0" collapsed="false">
      <c r="A643" s="5" t="s">
        <v>664</v>
      </c>
      <c r="B643" s="5" t="s">
        <v>610</v>
      </c>
      <c r="C643" s="5" t="n">
        <v>1</v>
      </c>
      <c r="D643" s="6" t="n">
        <v>450000</v>
      </c>
      <c r="E643" s="7" t="n">
        <v>42761</v>
      </c>
      <c r="F643" s="7" t="n">
        <v>42771</v>
      </c>
      <c r="G643" s="5" t="s">
        <v>21</v>
      </c>
      <c r="H643" s="7" t="n">
        <v>42847</v>
      </c>
    </row>
    <row r="644" customFormat="false" ht="15" hidden="false" customHeight="false" outlineLevel="0" collapsed="false">
      <c r="A644" s="5" t="s">
        <v>665</v>
      </c>
      <c r="B644" s="5" t="s">
        <v>610</v>
      </c>
      <c r="C644" s="5" t="n">
        <v>1</v>
      </c>
      <c r="D644" s="6" t="n">
        <v>900000</v>
      </c>
      <c r="E644" s="7" t="n">
        <v>42776</v>
      </c>
      <c r="F644" s="7" t="n">
        <v>42800</v>
      </c>
      <c r="G644" s="5" t="s">
        <v>21</v>
      </c>
      <c r="H644" s="7" t="n">
        <v>43471</v>
      </c>
    </row>
    <row r="645" customFormat="false" ht="15" hidden="false" customHeight="false" outlineLevel="0" collapsed="false">
      <c r="A645" s="5" t="s">
        <v>666</v>
      </c>
      <c r="B645" s="5" t="s">
        <v>610</v>
      </c>
      <c r="C645" s="5" t="n">
        <v>1</v>
      </c>
      <c r="D645" s="6" t="n">
        <v>300000</v>
      </c>
      <c r="E645" s="7" t="n">
        <v>43067</v>
      </c>
      <c r="F645" s="7" t="n">
        <v>43071</v>
      </c>
      <c r="G645" s="5" t="s">
        <v>21</v>
      </c>
      <c r="H645" s="7" t="n">
        <v>43514</v>
      </c>
    </row>
    <row r="646" customFormat="false" ht="15" hidden="false" customHeight="false" outlineLevel="0" collapsed="false">
      <c r="A646" s="5" t="s">
        <v>667</v>
      </c>
      <c r="B646" s="5" t="s">
        <v>610</v>
      </c>
      <c r="C646" s="5" t="n">
        <v>1</v>
      </c>
      <c r="D646" s="6" t="n">
        <v>300000</v>
      </c>
      <c r="E646" s="7" t="n">
        <v>43070</v>
      </c>
      <c r="F646" s="7" t="n">
        <v>43088</v>
      </c>
      <c r="G646" s="5" t="s">
        <v>21</v>
      </c>
      <c r="H646" s="7" t="n">
        <v>43116</v>
      </c>
    </row>
    <row r="647" customFormat="false" ht="15" hidden="false" customHeight="false" outlineLevel="0" collapsed="false">
      <c r="A647" s="5" t="s">
        <v>668</v>
      </c>
      <c r="B647" s="5" t="s">
        <v>610</v>
      </c>
      <c r="C647" s="5" t="n">
        <v>2</v>
      </c>
      <c r="D647" s="6" t="n">
        <v>4500000</v>
      </c>
      <c r="E647" s="7" t="n">
        <v>42880</v>
      </c>
      <c r="F647" s="7" t="n">
        <v>42934</v>
      </c>
      <c r="G647" s="5" t="s">
        <v>21</v>
      </c>
      <c r="H647" s="7" t="n">
        <v>43026</v>
      </c>
    </row>
    <row r="648" customFormat="false" ht="15" hidden="false" customHeight="false" outlineLevel="0" collapsed="false">
      <c r="A648" s="5" t="s">
        <v>669</v>
      </c>
      <c r="B648" s="5" t="s">
        <v>610</v>
      </c>
      <c r="C648" s="5" t="n">
        <v>1</v>
      </c>
      <c r="D648" s="6" t="n">
        <v>300000</v>
      </c>
      <c r="E648" s="7" t="n">
        <v>43029</v>
      </c>
      <c r="F648" s="7" t="n">
        <v>43079</v>
      </c>
      <c r="G648" s="5" t="s">
        <v>21</v>
      </c>
      <c r="H648" s="7" t="n">
        <v>43114</v>
      </c>
    </row>
    <row r="649" customFormat="false" ht="15" hidden="false" customHeight="false" outlineLevel="0" collapsed="false">
      <c r="A649" s="5" t="s">
        <v>670</v>
      </c>
      <c r="B649" s="5" t="s">
        <v>610</v>
      </c>
      <c r="C649" s="5" t="n">
        <v>1</v>
      </c>
      <c r="D649" s="6" t="n">
        <v>900000</v>
      </c>
      <c r="E649" s="7" t="n">
        <v>42849</v>
      </c>
      <c r="F649" s="7" t="n">
        <v>42857</v>
      </c>
      <c r="G649" s="5" t="s">
        <v>21</v>
      </c>
      <c r="H649" s="7" t="n">
        <v>43147</v>
      </c>
    </row>
    <row r="650" customFormat="false" ht="15" hidden="false" customHeight="false" outlineLevel="0" collapsed="false">
      <c r="A650" s="5" t="s">
        <v>671</v>
      </c>
      <c r="B650" s="5" t="s">
        <v>610</v>
      </c>
      <c r="C650" s="5" t="n">
        <v>1</v>
      </c>
      <c r="D650" s="6" t="n">
        <v>900000</v>
      </c>
      <c r="E650" s="7" t="n">
        <v>43056</v>
      </c>
      <c r="F650" s="7" t="n">
        <v>43059</v>
      </c>
      <c r="G650" s="5" t="s">
        <v>21</v>
      </c>
      <c r="H650" s="7" t="n">
        <v>43563</v>
      </c>
    </row>
    <row r="651" customFormat="false" ht="15" hidden="false" customHeight="false" outlineLevel="0" collapsed="false">
      <c r="A651" s="5" t="s">
        <v>672</v>
      </c>
      <c r="B651" s="5" t="s">
        <v>610</v>
      </c>
      <c r="C651" s="5" t="n">
        <v>1</v>
      </c>
      <c r="D651" s="6" t="n">
        <v>600000</v>
      </c>
      <c r="E651" s="7" t="n">
        <v>42950</v>
      </c>
      <c r="F651" s="7" t="n">
        <v>42973</v>
      </c>
      <c r="G651" s="5" t="s">
        <v>21</v>
      </c>
      <c r="H651" s="7" t="n">
        <v>42997</v>
      </c>
    </row>
    <row r="652" customFormat="false" ht="15" hidden="false" customHeight="false" outlineLevel="0" collapsed="false">
      <c r="A652" s="5" t="s">
        <v>673</v>
      </c>
      <c r="B652" s="5" t="s">
        <v>610</v>
      </c>
      <c r="C652" s="5" t="n">
        <v>1</v>
      </c>
      <c r="D652" s="6" t="n">
        <v>900000</v>
      </c>
      <c r="E652" s="7" t="n">
        <v>43039</v>
      </c>
      <c r="F652" s="7" t="n">
        <v>43070</v>
      </c>
      <c r="G652" s="5" t="s">
        <v>21</v>
      </c>
      <c r="H652" s="7" t="n">
        <v>43210</v>
      </c>
    </row>
    <row r="653" customFormat="false" ht="15" hidden="false" customHeight="false" outlineLevel="0" collapsed="false">
      <c r="A653" s="5" t="s">
        <v>674</v>
      </c>
      <c r="B653" s="5" t="s">
        <v>610</v>
      </c>
      <c r="C653" s="5" t="n">
        <v>1</v>
      </c>
      <c r="D653" s="6" t="n">
        <v>450000</v>
      </c>
      <c r="E653" s="7" t="n">
        <v>42926</v>
      </c>
      <c r="F653" s="7" t="n">
        <v>42937</v>
      </c>
      <c r="G653" s="5" t="s">
        <v>21</v>
      </c>
      <c r="H653" s="7" t="n">
        <v>42992</v>
      </c>
    </row>
    <row r="654" customFormat="false" ht="15" hidden="false" customHeight="false" outlineLevel="0" collapsed="false">
      <c r="A654" s="5" t="s">
        <v>675</v>
      </c>
      <c r="B654" s="5" t="s">
        <v>610</v>
      </c>
      <c r="C654" s="5" t="n">
        <v>1</v>
      </c>
      <c r="D654" s="6" t="n">
        <v>1200000</v>
      </c>
      <c r="E654" s="7" t="n">
        <v>42893</v>
      </c>
      <c r="F654" s="7" t="n">
        <v>43234</v>
      </c>
      <c r="G654" s="5" t="s">
        <v>21</v>
      </c>
      <c r="H654" s="7" t="n">
        <v>43378</v>
      </c>
    </row>
    <row r="655" customFormat="false" ht="15" hidden="false" customHeight="false" outlineLevel="0" collapsed="false">
      <c r="A655" s="5" t="s">
        <v>676</v>
      </c>
      <c r="B655" s="5" t="s">
        <v>610</v>
      </c>
      <c r="C655" s="5" t="n">
        <v>1</v>
      </c>
      <c r="D655" s="6" t="n">
        <v>1200000</v>
      </c>
      <c r="E655" s="7" t="n">
        <v>42876</v>
      </c>
      <c r="F655" s="7" t="n">
        <v>43007</v>
      </c>
      <c r="G655" s="5" t="s">
        <v>21</v>
      </c>
      <c r="H655" s="7" t="n">
        <v>43526</v>
      </c>
    </row>
    <row r="656" customFormat="false" ht="15" hidden="false" customHeight="false" outlineLevel="0" collapsed="false">
      <c r="A656" s="5" t="s">
        <v>677</v>
      </c>
      <c r="B656" s="5" t="s">
        <v>610</v>
      </c>
      <c r="C656" s="5" t="n">
        <v>1</v>
      </c>
      <c r="D656" s="6" t="n">
        <v>900000</v>
      </c>
      <c r="E656" s="7" t="n">
        <v>42849</v>
      </c>
      <c r="F656" s="7" t="n">
        <v>42860</v>
      </c>
      <c r="G656" s="5" t="s">
        <v>21</v>
      </c>
      <c r="H656" s="7" t="n">
        <v>43857</v>
      </c>
    </row>
    <row r="657" customFormat="false" ht="15" hidden="false" customHeight="false" outlineLevel="0" collapsed="false">
      <c r="A657" s="5" t="s">
        <v>678</v>
      </c>
      <c r="B657" s="5" t="s">
        <v>610</v>
      </c>
      <c r="C657" s="5" t="n">
        <v>1</v>
      </c>
      <c r="D657" s="6" t="n">
        <v>450000</v>
      </c>
      <c r="E657" s="7" t="n">
        <v>42933</v>
      </c>
      <c r="F657" s="7" t="n">
        <v>42954</v>
      </c>
      <c r="G657" s="5" t="s">
        <v>21</v>
      </c>
      <c r="H657" s="7" t="n">
        <v>43197</v>
      </c>
    </row>
    <row r="658" customFormat="false" ht="15" hidden="false" customHeight="false" outlineLevel="0" collapsed="false">
      <c r="A658" s="5" t="s">
        <v>679</v>
      </c>
      <c r="B658" s="5" t="s">
        <v>610</v>
      </c>
      <c r="C658" s="5" t="n">
        <v>1</v>
      </c>
      <c r="D658" s="6" t="n">
        <v>450000</v>
      </c>
      <c r="E658" s="7" t="n">
        <v>43090</v>
      </c>
      <c r="F658" s="7" t="n">
        <v>43096</v>
      </c>
      <c r="G658" s="5" t="s">
        <v>21</v>
      </c>
      <c r="H658" s="7" t="n">
        <v>43280</v>
      </c>
    </row>
    <row r="659" customFormat="false" ht="15" hidden="false" customHeight="false" outlineLevel="0" collapsed="false">
      <c r="A659" s="5" t="s">
        <v>680</v>
      </c>
      <c r="B659" s="5" t="s">
        <v>610</v>
      </c>
      <c r="C659" s="5" t="n">
        <v>1</v>
      </c>
      <c r="D659" s="6" t="n">
        <v>600000</v>
      </c>
      <c r="E659" s="7" t="n">
        <v>42841</v>
      </c>
      <c r="F659" s="7" t="n">
        <v>42845</v>
      </c>
      <c r="G659" s="5" t="s">
        <v>21</v>
      </c>
      <c r="H659" s="7" t="n">
        <v>42906</v>
      </c>
    </row>
    <row r="660" customFormat="false" ht="15" hidden="false" customHeight="false" outlineLevel="0" collapsed="false">
      <c r="A660" s="5" t="s">
        <v>681</v>
      </c>
      <c r="B660" s="5" t="s">
        <v>610</v>
      </c>
      <c r="C660" s="5" t="n">
        <v>1</v>
      </c>
      <c r="D660" s="6" t="n">
        <v>1200000</v>
      </c>
      <c r="E660" s="7" t="n">
        <v>42855</v>
      </c>
      <c r="F660" s="7" t="n">
        <v>42867</v>
      </c>
      <c r="G660" s="5" t="s">
        <v>21</v>
      </c>
      <c r="H660" s="7" t="n">
        <v>42914</v>
      </c>
    </row>
    <row r="661" customFormat="false" ht="15" hidden="false" customHeight="false" outlineLevel="0" collapsed="false">
      <c r="A661" s="5" t="s">
        <v>682</v>
      </c>
      <c r="B661" s="5" t="s">
        <v>610</v>
      </c>
      <c r="C661" s="5" t="n">
        <v>1</v>
      </c>
      <c r="D661" s="6" t="n">
        <v>600000</v>
      </c>
      <c r="E661" s="7" t="n">
        <v>43013</v>
      </c>
      <c r="F661" s="7" t="n">
        <v>43049</v>
      </c>
      <c r="G661" s="5" t="s">
        <v>21</v>
      </c>
      <c r="H661" s="7" t="n">
        <v>43195</v>
      </c>
    </row>
    <row r="662" customFormat="false" ht="15" hidden="false" customHeight="false" outlineLevel="0" collapsed="false">
      <c r="A662" s="5" t="s">
        <v>683</v>
      </c>
      <c r="B662" s="5" t="s">
        <v>610</v>
      </c>
      <c r="C662" s="5" t="n">
        <v>1</v>
      </c>
      <c r="D662" s="6" t="n">
        <v>1200000</v>
      </c>
      <c r="E662" s="7" t="n">
        <v>42784</v>
      </c>
      <c r="F662" s="7" t="n">
        <v>42796</v>
      </c>
      <c r="G662" s="5" t="s">
        <v>21</v>
      </c>
      <c r="H662" s="7" t="n">
        <v>42822</v>
      </c>
    </row>
    <row r="663" customFormat="false" ht="15" hidden="false" customHeight="false" outlineLevel="0" collapsed="false">
      <c r="A663" s="5" t="s">
        <v>684</v>
      </c>
      <c r="B663" s="5" t="s">
        <v>610</v>
      </c>
      <c r="C663" s="5" t="n">
        <v>1</v>
      </c>
      <c r="D663" s="6" t="n">
        <v>600000</v>
      </c>
      <c r="E663" s="7" t="n">
        <v>42758</v>
      </c>
      <c r="F663" s="7" t="n">
        <v>42762</v>
      </c>
      <c r="G663" s="5" t="s">
        <v>21</v>
      </c>
      <c r="H663" s="7" t="n">
        <v>43083</v>
      </c>
    </row>
    <row r="664" customFormat="false" ht="15" hidden="false" customHeight="false" outlineLevel="0" collapsed="false">
      <c r="A664" s="5" t="s">
        <v>685</v>
      </c>
      <c r="B664" s="5" t="s">
        <v>610</v>
      </c>
      <c r="C664" s="5" t="n">
        <v>2</v>
      </c>
      <c r="D664" s="6" t="n">
        <v>4500000</v>
      </c>
      <c r="E664" s="7" t="n">
        <v>42782</v>
      </c>
      <c r="F664" s="7" t="n">
        <v>42800</v>
      </c>
      <c r="G664" s="5" t="s">
        <v>21</v>
      </c>
      <c r="H664" s="7" t="n">
        <v>42825</v>
      </c>
    </row>
    <row r="665" customFormat="false" ht="15" hidden="false" customHeight="false" outlineLevel="0" collapsed="false">
      <c r="A665" s="5" t="s">
        <v>686</v>
      </c>
      <c r="B665" s="5" t="s">
        <v>610</v>
      </c>
      <c r="C665" s="5" t="n">
        <v>1</v>
      </c>
      <c r="D665" s="6" t="n">
        <v>300000</v>
      </c>
      <c r="E665" s="7" t="n">
        <v>43098</v>
      </c>
      <c r="F665" s="7" t="n">
        <v>43114</v>
      </c>
      <c r="G665" s="5" t="s">
        <v>21</v>
      </c>
      <c r="H665" s="7" t="n">
        <v>43198</v>
      </c>
    </row>
    <row r="666" customFormat="false" ht="15" hidden="false" customHeight="false" outlineLevel="0" collapsed="false">
      <c r="A666" s="5" t="s">
        <v>687</v>
      </c>
      <c r="B666" s="5" t="s">
        <v>610</v>
      </c>
      <c r="C666" s="5" t="n">
        <v>2</v>
      </c>
      <c r="D666" s="6" t="n">
        <v>4500000</v>
      </c>
      <c r="E666" s="7" t="n">
        <v>42795</v>
      </c>
      <c r="F666" s="7" t="n">
        <v>42796</v>
      </c>
      <c r="G666" s="5" t="s">
        <v>21</v>
      </c>
      <c r="H666" s="7" t="n">
        <v>42851</v>
      </c>
    </row>
    <row r="667" customFormat="false" ht="15" hidden="false" customHeight="false" outlineLevel="0" collapsed="false">
      <c r="A667" s="5" t="s">
        <v>688</v>
      </c>
      <c r="B667" s="5" t="s">
        <v>610</v>
      </c>
      <c r="C667" s="5" t="n">
        <v>1</v>
      </c>
      <c r="D667" s="6" t="n">
        <v>600000</v>
      </c>
      <c r="E667" s="7" t="n">
        <v>42967</v>
      </c>
      <c r="F667" s="7" t="n">
        <v>42995</v>
      </c>
      <c r="G667" s="5" t="s">
        <v>21</v>
      </c>
      <c r="H667" s="7" t="n">
        <v>43050</v>
      </c>
    </row>
    <row r="668" customFormat="false" ht="15" hidden="false" customHeight="false" outlineLevel="0" collapsed="false">
      <c r="A668" s="5" t="s">
        <v>689</v>
      </c>
      <c r="B668" s="5" t="s">
        <v>610</v>
      </c>
      <c r="C668" s="5" t="n">
        <v>2</v>
      </c>
      <c r="D668" s="6" t="n">
        <v>4500000</v>
      </c>
      <c r="E668" s="7" t="n">
        <v>42968</v>
      </c>
      <c r="F668" s="7" t="n">
        <v>42992</v>
      </c>
      <c r="G668" s="5" t="s">
        <v>21</v>
      </c>
      <c r="H668" s="7" t="n">
        <v>43012</v>
      </c>
    </row>
    <row r="669" customFormat="false" ht="15" hidden="false" customHeight="false" outlineLevel="0" collapsed="false">
      <c r="A669" s="5" t="s">
        <v>690</v>
      </c>
      <c r="B669" s="5" t="s">
        <v>610</v>
      </c>
      <c r="C669" s="5" t="n">
        <v>1</v>
      </c>
      <c r="D669" s="6" t="n">
        <v>1200000</v>
      </c>
      <c r="E669" s="7" t="n">
        <v>42879</v>
      </c>
      <c r="F669" s="7" t="n">
        <v>42883</v>
      </c>
      <c r="G669" s="5" t="s">
        <v>21</v>
      </c>
      <c r="H669" s="7" t="n">
        <v>43529</v>
      </c>
    </row>
    <row r="670" customFormat="false" ht="15" hidden="false" customHeight="false" outlineLevel="0" collapsed="false">
      <c r="A670" s="5" t="s">
        <v>691</v>
      </c>
      <c r="B670" s="5" t="s">
        <v>610</v>
      </c>
      <c r="C670" s="5" t="n">
        <v>3</v>
      </c>
      <c r="D670" s="6" t="n">
        <v>12000000</v>
      </c>
      <c r="E670" s="7" t="n">
        <v>43029</v>
      </c>
      <c r="F670" s="7" t="n">
        <v>43029</v>
      </c>
      <c r="G670" s="5" t="s">
        <v>21</v>
      </c>
      <c r="H670" s="7" t="n">
        <v>43077</v>
      </c>
    </row>
    <row r="671" customFormat="false" ht="15" hidden="false" customHeight="false" outlineLevel="0" collapsed="false">
      <c r="A671" s="5" t="s">
        <v>692</v>
      </c>
      <c r="B671" s="5" t="s">
        <v>610</v>
      </c>
      <c r="C671" s="5" t="n">
        <v>1</v>
      </c>
      <c r="D671" s="6" t="n">
        <v>900000</v>
      </c>
      <c r="E671" s="7" t="n">
        <v>42810</v>
      </c>
      <c r="F671" s="7" t="n">
        <v>42837</v>
      </c>
      <c r="G671" s="5" t="s">
        <v>21</v>
      </c>
      <c r="H671" s="7" t="n">
        <v>43264</v>
      </c>
    </row>
    <row r="672" customFormat="false" ht="15" hidden="false" customHeight="false" outlineLevel="0" collapsed="false">
      <c r="A672" s="5" t="s">
        <v>693</v>
      </c>
      <c r="B672" s="5" t="s">
        <v>610</v>
      </c>
      <c r="C672" s="5" t="n">
        <v>2</v>
      </c>
      <c r="D672" s="6" t="n">
        <v>4500000</v>
      </c>
      <c r="E672" s="7" t="n">
        <v>42972</v>
      </c>
      <c r="F672" s="7" t="n">
        <v>43027</v>
      </c>
      <c r="G672" s="5" t="s">
        <v>21</v>
      </c>
      <c r="H672" s="7" t="n">
        <v>43043</v>
      </c>
    </row>
    <row r="673" customFormat="false" ht="15" hidden="false" customHeight="false" outlineLevel="0" collapsed="false">
      <c r="A673" s="5" t="s">
        <v>694</v>
      </c>
      <c r="B673" s="5" t="s">
        <v>610</v>
      </c>
      <c r="C673" s="5" t="n">
        <v>1</v>
      </c>
      <c r="D673" s="6" t="n">
        <v>300000</v>
      </c>
      <c r="E673" s="7" t="n">
        <v>42829</v>
      </c>
      <c r="F673" s="7" t="n">
        <v>42843</v>
      </c>
      <c r="G673" s="5" t="s">
        <v>21</v>
      </c>
      <c r="H673" s="7" t="n">
        <v>42969</v>
      </c>
    </row>
    <row r="674" customFormat="false" ht="15" hidden="false" customHeight="false" outlineLevel="0" collapsed="false">
      <c r="A674" s="5" t="s">
        <v>695</v>
      </c>
      <c r="B674" s="5" t="s">
        <v>610</v>
      </c>
      <c r="C674" s="5" t="n">
        <v>1</v>
      </c>
      <c r="D674" s="6" t="n">
        <v>1200000</v>
      </c>
      <c r="E674" s="7" t="n">
        <v>42990</v>
      </c>
      <c r="F674" s="7" t="n">
        <v>42996</v>
      </c>
      <c r="G674" s="5" t="s">
        <v>21</v>
      </c>
      <c r="H674" s="7" t="n">
        <v>43071</v>
      </c>
    </row>
    <row r="675" customFormat="false" ht="15" hidden="false" customHeight="false" outlineLevel="0" collapsed="false">
      <c r="A675" s="5" t="s">
        <v>696</v>
      </c>
      <c r="B675" s="5" t="s">
        <v>610</v>
      </c>
      <c r="C675" s="5" t="n">
        <v>1</v>
      </c>
      <c r="D675" s="6" t="n">
        <v>600000</v>
      </c>
      <c r="E675" s="7" t="n">
        <v>42790</v>
      </c>
      <c r="F675" s="7" t="n">
        <v>42792</v>
      </c>
      <c r="G675" s="5" t="s">
        <v>21</v>
      </c>
      <c r="H675" s="7" t="n">
        <v>42801</v>
      </c>
    </row>
    <row r="676" customFormat="false" ht="15" hidden="false" customHeight="false" outlineLevel="0" collapsed="false">
      <c r="A676" s="5" t="s">
        <v>697</v>
      </c>
      <c r="B676" s="5" t="s">
        <v>610</v>
      </c>
      <c r="C676" s="5" t="n">
        <v>1</v>
      </c>
      <c r="D676" s="6" t="n">
        <v>1200000</v>
      </c>
      <c r="E676" s="7" t="n">
        <v>43272</v>
      </c>
      <c r="F676" s="7" t="n">
        <v>43293</v>
      </c>
      <c r="G676" s="5" t="s">
        <v>21</v>
      </c>
      <c r="H676" s="7" t="n">
        <v>43353</v>
      </c>
    </row>
    <row r="677" customFormat="false" ht="15" hidden="false" customHeight="false" outlineLevel="0" collapsed="false">
      <c r="A677" s="5" t="s">
        <v>698</v>
      </c>
      <c r="B677" s="5" t="s">
        <v>610</v>
      </c>
      <c r="C677" s="5" t="n">
        <v>1</v>
      </c>
      <c r="D677" s="6" t="n">
        <v>600000</v>
      </c>
      <c r="E677" s="7" t="n">
        <v>43323</v>
      </c>
      <c r="F677" s="7" t="n">
        <v>43625</v>
      </c>
      <c r="G677" s="5" t="s">
        <v>21</v>
      </c>
      <c r="H677" s="7" t="n">
        <v>44014</v>
      </c>
    </row>
    <row r="678" customFormat="false" ht="15" hidden="false" customHeight="false" outlineLevel="0" collapsed="false">
      <c r="A678" s="5" t="s">
        <v>699</v>
      </c>
      <c r="B678" s="5" t="s">
        <v>610</v>
      </c>
      <c r="C678" s="5" t="n">
        <v>1</v>
      </c>
      <c r="D678" s="6" t="n">
        <v>900000</v>
      </c>
      <c r="E678" s="7" t="n">
        <v>43230</v>
      </c>
      <c r="F678" s="7" t="n">
        <v>43232</v>
      </c>
      <c r="G678" s="5" t="s">
        <v>21</v>
      </c>
      <c r="H678" s="7" t="n">
        <v>43325</v>
      </c>
    </row>
    <row r="679" customFormat="false" ht="15" hidden="false" customHeight="false" outlineLevel="0" collapsed="false">
      <c r="A679" s="5" t="s">
        <v>700</v>
      </c>
      <c r="B679" s="5" t="s">
        <v>610</v>
      </c>
      <c r="C679" s="5" t="n">
        <v>1</v>
      </c>
      <c r="D679" s="6" t="n">
        <v>900000</v>
      </c>
      <c r="E679" s="7" t="n">
        <v>43437</v>
      </c>
      <c r="F679" s="7" t="n">
        <v>43457</v>
      </c>
      <c r="G679" s="5" t="s">
        <v>21</v>
      </c>
      <c r="H679" s="7" t="n">
        <v>43565</v>
      </c>
    </row>
    <row r="680" customFormat="false" ht="15" hidden="false" customHeight="false" outlineLevel="0" collapsed="false">
      <c r="A680" s="5" t="s">
        <v>701</v>
      </c>
      <c r="B680" s="5" t="s">
        <v>610</v>
      </c>
      <c r="C680" s="5" t="n">
        <v>1</v>
      </c>
      <c r="D680" s="6" t="n">
        <v>1200000</v>
      </c>
      <c r="E680" s="7" t="n">
        <v>43104</v>
      </c>
      <c r="F680" s="7" t="n">
        <v>43121</v>
      </c>
      <c r="G680" s="5" t="s">
        <v>21</v>
      </c>
      <c r="H680" s="7" t="n">
        <v>43193</v>
      </c>
    </row>
    <row r="681" customFormat="false" ht="15" hidden="false" customHeight="false" outlineLevel="0" collapsed="false">
      <c r="A681" s="5" t="s">
        <v>702</v>
      </c>
      <c r="B681" s="5" t="s">
        <v>610</v>
      </c>
      <c r="C681" s="5" t="n">
        <v>2</v>
      </c>
      <c r="D681" s="6" t="n">
        <v>4500000</v>
      </c>
      <c r="E681" s="7" t="n">
        <v>43135</v>
      </c>
      <c r="F681" s="7" t="n">
        <v>43164</v>
      </c>
      <c r="G681" s="5" t="s">
        <v>21</v>
      </c>
      <c r="H681" s="7" t="n">
        <v>43189</v>
      </c>
    </row>
    <row r="682" customFormat="false" ht="15" hidden="false" customHeight="false" outlineLevel="0" collapsed="false">
      <c r="A682" s="5" t="s">
        <v>703</v>
      </c>
      <c r="B682" s="5" t="s">
        <v>610</v>
      </c>
      <c r="C682" s="5" t="n">
        <v>1</v>
      </c>
      <c r="D682" s="6" t="n">
        <v>900000</v>
      </c>
      <c r="E682" s="7" t="n">
        <v>43465</v>
      </c>
      <c r="F682" s="7" t="n">
        <v>43484</v>
      </c>
      <c r="G682" s="5" t="s">
        <v>21</v>
      </c>
      <c r="H682" s="7" t="n">
        <v>43846</v>
      </c>
    </row>
    <row r="683" customFormat="false" ht="15" hidden="false" customHeight="false" outlineLevel="0" collapsed="false">
      <c r="A683" s="5" t="s">
        <v>704</v>
      </c>
      <c r="B683" s="5" t="s">
        <v>610</v>
      </c>
      <c r="C683" s="5" t="n">
        <v>1</v>
      </c>
      <c r="D683" s="6" t="n">
        <v>600000</v>
      </c>
      <c r="E683" s="7" t="n">
        <v>43463</v>
      </c>
      <c r="F683" s="7" t="n">
        <v>43466</v>
      </c>
      <c r="G683" s="5" t="s">
        <v>21</v>
      </c>
      <c r="H683" s="7" t="n">
        <v>43543</v>
      </c>
    </row>
    <row r="684" customFormat="false" ht="15" hidden="false" customHeight="false" outlineLevel="0" collapsed="false">
      <c r="A684" s="5" t="s">
        <v>705</v>
      </c>
      <c r="B684" s="5" t="s">
        <v>610</v>
      </c>
      <c r="C684" s="5" t="n">
        <v>1</v>
      </c>
      <c r="D684" s="6" t="n">
        <v>450000</v>
      </c>
      <c r="E684" s="7" t="n">
        <v>43196</v>
      </c>
      <c r="F684" s="7" t="n">
        <v>43214</v>
      </c>
      <c r="G684" s="5" t="s">
        <v>21</v>
      </c>
      <c r="H684" s="7" t="n">
        <v>43222</v>
      </c>
    </row>
    <row r="685" customFormat="false" ht="15" hidden="false" customHeight="false" outlineLevel="0" collapsed="false">
      <c r="A685" s="5" t="s">
        <v>706</v>
      </c>
      <c r="B685" s="5" t="s">
        <v>610</v>
      </c>
      <c r="C685" s="5" t="n">
        <v>1</v>
      </c>
      <c r="D685" s="6" t="n">
        <v>450000</v>
      </c>
      <c r="E685" s="7" t="n">
        <v>43159</v>
      </c>
      <c r="F685" s="7" t="n">
        <v>43188</v>
      </c>
      <c r="G685" s="5" t="s">
        <v>21</v>
      </c>
      <c r="H685" s="7" t="n">
        <v>43713</v>
      </c>
    </row>
    <row r="686" customFormat="false" ht="15" hidden="false" customHeight="false" outlineLevel="0" collapsed="false">
      <c r="A686" s="5" t="s">
        <v>707</v>
      </c>
      <c r="B686" s="5" t="s">
        <v>610</v>
      </c>
      <c r="C686" s="5" t="n">
        <v>1</v>
      </c>
      <c r="D686" s="6" t="n">
        <v>450000</v>
      </c>
      <c r="E686" s="7" t="n">
        <v>43248</v>
      </c>
      <c r="F686" s="7" t="n">
        <v>43254</v>
      </c>
      <c r="G686" s="5" t="s">
        <v>21</v>
      </c>
      <c r="H686" s="7" t="n">
        <v>43291</v>
      </c>
    </row>
    <row r="687" customFormat="false" ht="15" hidden="false" customHeight="false" outlineLevel="0" collapsed="false">
      <c r="A687" s="5" t="s">
        <v>708</v>
      </c>
      <c r="B687" s="5" t="s">
        <v>610</v>
      </c>
      <c r="C687" s="5" t="n">
        <v>1</v>
      </c>
      <c r="D687" s="6" t="n">
        <v>900000</v>
      </c>
      <c r="E687" s="7" t="n">
        <v>43119</v>
      </c>
      <c r="F687" s="7" t="n">
        <v>43225</v>
      </c>
      <c r="G687" s="5" t="s">
        <v>21</v>
      </c>
      <c r="H687" s="7" t="n">
        <v>43267</v>
      </c>
    </row>
    <row r="688" customFormat="false" ht="15" hidden="false" customHeight="false" outlineLevel="0" collapsed="false">
      <c r="A688" s="5" t="s">
        <v>709</v>
      </c>
      <c r="B688" s="5" t="s">
        <v>610</v>
      </c>
      <c r="C688" s="5" t="n">
        <v>4</v>
      </c>
      <c r="D688" s="6" t="n">
        <v>40000000</v>
      </c>
      <c r="E688" s="7" t="n">
        <v>43202</v>
      </c>
      <c r="F688" s="7" t="n">
        <v>43218</v>
      </c>
      <c r="G688" s="5" t="s">
        <v>21</v>
      </c>
      <c r="H688" s="7" t="n">
        <v>43631</v>
      </c>
    </row>
    <row r="689" customFormat="false" ht="15" hidden="false" customHeight="false" outlineLevel="0" collapsed="false">
      <c r="A689" s="5" t="s">
        <v>710</v>
      </c>
      <c r="B689" s="5" t="s">
        <v>610</v>
      </c>
      <c r="C689" s="5" t="n">
        <v>1</v>
      </c>
      <c r="D689" s="6" t="n">
        <v>600000</v>
      </c>
      <c r="E689" s="7" t="n">
        <v>43214</v>
      </c>
      <c r="F689" s="7" t="n">
        <v>43247</v>
      </c>
      <c r="G689" s="5" t="s">
        <v>21</v>
      </c>
      <c r="H689" s="7" t="n">
        <v>43314</v>
      </c>
    </row>
    <row r="690" customFormat="false" ht="15" hidden="false" customHeight="false" outlineLevel="0" collapsed="false">
      <c r="A690" s="5" t="s">
        <v>711</v>
      </c>
      <c r="B690" s="5" t="s">
        <v>610</v>
      </c>
      <c r="C690" s="5" t="n">
        <v>1</v>
      </c>
      <c r="D690" s="6" t="n">
        <v>450000</v>
      </c>
      <c r="E690" s="7" t="n">
        <v>43167</v>
      </c>
      <c r="F690" s="7" t="n">
        <v>43168</v>
      </c>
      <c r="G690" s="5" t="s">
        <v>21</v>
      </c>
      <c r="H690" s="7" t="n">
        <v>43660</v>
      </c>
    </row>
    <row r="691" customFormat="false" ht="15" hidden="false" customHeight="false" outlineLevel="0" collapsed="false">
      <c r="A691" s="5" t="s">
        <v>712</v>
      </c>
      <c r="B691" s="5" t="s">
        <v>610</v>
      </c>
      <c r="C691" s="5" t="n">
        <v>1</v>
      </c>
      <c r="D691" s="6" t="n">
        <v>900000</v>
      </c>
      <c r="E691" s="7" t="n">
        <v>43146</v>
      </c>
      <c r="F691" s="7" t="n">
        <v>43166</v>
      </c>
      <c r="G691" s="5" t="s">
        <v>21</v>
      </c>
      <c r="H691" s="7" t="n">
        <v>43189</v>
      </c>
    </row>
    <row r="692" customFormat="false" ht="15" hidden="false" customHeight="false" outlineLevel="0" collapsed="false">
      <c r="A692" s="5" t="s">
        <v>713</v>
      </c>
      <c r="B692" s="5" t="s">
        <v>610</v>
      </c>
      <c r="C692" s="5" t="n">
        <v>1</v>
      </c>
      <c r="D692" s="6" t="n">
        <v>450000</v>
      </c>
      <c r="E692" s="7" t="n">
        <v>43147</v>
      </c>
      <c r="F692" s="7" t="n">
        <v>43175</v>
      </c>
      <c r="G692" s="5" t="s">
        <v>21</v>
      </c>
      <c r="H692" s="7" t="n">
        <v>43271</v>
      </c>
    </row>
    <row r="693" customFormat="false" ht="15" hidden="false" customHeight="false" outlineLevel="0" collapsed="false">
      <c r="A693" s="5" t="s">
        <v>714</v>
      </c>
      <c r="B693" s="5" t="s">
        <v>610</v>
      </c>
      <c r="C693" s="5" t="n">
        <v>1</v>
      </c>
      <c r="D693" s="6" t="n">
        <v>450000</v>
      </c>
      <c r="E693" s="7" t="n">
        <v>43395</v>
      </c>
      <c r="F693" s="7" t="n">
        <v>43419</v>
      </c>
      <c r="G693" s="5" t="s">
        <v>21</v>
      </c>
      <c r="H693" s="7" t="n">
        <v>43907</v>
      </c>
    </row>
    <row r="694" customFormat="false" ht="15" hidden="false" customHeight="false" outlineLevel="0" collapsed="false">
      <c r="A694" s="5" t="s">
        <v>715</v>
      </c>
      <c r="B694" s="5" t="s">
        <v>610</v>
      </c>
      <c r="C694" s="5" t="n">
        <v>1</v>
      </c>
      <c r="D694" s="6" t="n">
        <v>1200000</v>
      </c>
      <c r="E694" s="7" t="n">
        <v>43420</v>
      </c>
      <c r="F694" s="7" t="n">
        <v>43421</v>
      </c>
      <c r="G694" s="5" t="s">
        <v>21</v>
      </c>
      <c r="H694" s="7" t="n">
        <v>44015</v>
      </c>
    </row>
    <row r="695" customFormat="false" ht="15" hidden="false" customHeight="false" outlineLevel="0" collapsed="false">
      <c r="A695" s="5" t="s">
        <v>716</v>
      </c>
      <c r="B695" s="5" t="s">
        <v>610</v>
      </c>
      <c r="C695" s="5" t="n">
        <v>1</v>
      </c>
      <c r="D695" s="6" t="n">
        <v>1200000</v>
      </c>
      <c r="E695" s="7" t="n">
        <v>43213</v>
      </c>
      <c r="F695" s="7" t="n">
        <v>43214</v>
      </c>
      <c r="G695" s="5" t="s">
        <v>21</v>
      </c>
      <c r="H695" s="7" t="n">
        <v>43247</v>
      </c>
    </row>
    <row r="696" customFormat="false" ht="15" hidden="false" customHeight="false" outlineLevel="0" collapsed="false">
      <c r="A696" s="5" t="s">
        <v>717</v>
      </c>
      <c r="B696" s="5" t="s">
        <v>610</v>
      </c>
      <c r="C696" s="5" t="n">
        <v>1</v>
      </c>
      <c r="D696" s="6" t="n">
        <v>1200000</v>
      </c>
      <c r="E696" s="7" t="n">
        <v>43121</v>
      </c>
      <c r="F696" s="7" t="n">
        <v>43123</v>
      </c>
      <c r="G696" s="5" t="s">
        <v>21</v>
      </c>
      <c r="H696" s="7" t="n">
        <v>44225</v>
      </c>
    </row>
    <row r="697" customFormat="false" ht="15" hidden="false" customHeight="false" outlineLevel="0" collapsed="false">
      <c r="A697" s="5" t="s">
        <v>718</v>
      </c>
      <c r="B697" s="5" t="s">
        <v>610</v>
      </c>
      <c r="C697" s="5" t="n">
        <v>1</v>
      </c>
      <c r="D697" s="6" t="n">
        <v>600000</v>
      </c>
      <c r="E697" s="7" t="n">
        <v>43181</v>
      </c>
      <c r="F697" s="7" t="n">
        <v>43189</v>
      </c>
      <c r="G697" s="5" t="s">
        <v>21</v>
      </c>
      <c r="H697" s="7" t="n">
        <v>43501</v>
      </c>
    </row>
    <row r="698" customFormat="false" ht="15" hidden="false" customHeight="false" outlineLevel="0" collapsed="false">
      <c r="A698" s="5" t="s">
        <v>719</v>
      </c>
      <c r="B698" s="5" t="s">
        <v>610</v>
      </c>
      <c r="C698" s="5" t="n">
        <v>1</v>
      </c>
      <c r="D698" s="6" t="n">
        <v>1200000</v>
      </c>
      <c r="E698" s="7" t="n">
        <v>43125</v>
      </c>
      <c r="F698" s="7" t="n">
        <v>43151</v>
      </c>
      <c r="G698" s="5" t="s">
        <v>21</v>
      </c>
      <c r="H698" s="7" t="n">
        <v>43195</v>
      </c>
    </row>
    <row r="699" customFormat="false" ht="15" hidden="false" customHeight="false" outlineLevel="0" collapsed="false">
      <c r="A699" s="5" t="s">
        <v>720</v>
      </c>
      <c r="B699" s="5" t="s">
        <v>610</v>
      </c>
      <c r="C699" s="5" t="n">
        <v>1</v>
      </c>
      <c r="D699" s="6" t="n">
        <v>900000</v>
      </c>
      <c r="E699" s="7" t="n">
        <v>43178</v>
      </c>
      <c r="F699" s="7" t="n">
        <v>43192</v>
      </c>
      <c r="G699" s="5" t="s">
        <v>21</v>
      </c>
      <c r="H699" s="7" t="n">
        <v>43203</v>
      </c>
    </row>
    <row r="700" customFormat="false" ht="15" hidden="false" customHeight="false" outlineLevel="0" collapsed="false">
      <c r="A700" s="5" t="s">
        <v>721</v>
      </c>
      <c r="B700" s="5" t="s">
        <v>610</v>
      </c>
      <c r="C700" s="5" t="n">
        <v>1</v>
      </c>
      <c r="D700" s="6" t="n">
        <v>600000</v>
      </c>
      <c r="E700" s="7" t="n">
        <v>43229</v>
      </c>
      <c r="F700" s="7" t="n">
        <v>43233</v>
      </c>
      <c r="G700" s="5" t="s">
        <v>21</v>
      </c>
      <c r="H700" s="7" t="n">
        <v>43862</v>
      </c>
    </row>
    <row r="701" customFormat="false" ht="15" hidden="false" customHeight="false" outlineLevel="0" collapsed="false">
      <c r="A701" s="5" t="s">
        <v>722</v>
      </c>
      <c r="B701" s="5" t="s">
        <v>610</v>
      </c>
      <c r="C701" s="5" t="n">
        <v>1</v>
      </c>
      <c r="D701" s="6" t="n">
        <v>450000</v>
      </c>
      <c r="E701" s="7" t="n">
        <v>43362</v>
      </c>
      <c r="F701" s="7" t="n">
        <v>43362</v>
      </c>
      <c r="G701" s="5" t="s">
        <v>21</v>
      </c>
      <c r="H701" s="7" t="n">
        <v>44070</v>
      </c>
    </row>
    <row r="702" customFormat="false" ht="15" hidden="false" customHeight="false" outlineLevel="0" collapsed="false">
      <c r="A702" s="5" t="s">
        <v>723</v>
      </c>
      <c r="B702" s="5" t="s">
        <v>610</v>
      </c>
      <c r="C702" s="5" t="n">
        <v>1</v>
      </c>
      <c r="D702" s="6" t="n">
        <v>450000</v>
      </c>
      <c r="E702" s="7" t="n">
        <v>43302</v>
      </c>
      <c r="F702" s="7" t="n">
        <v>43312</v>
      </c>
      <c r="G702" s="5" t="s">
        <v>21</v>
      </c>
      <c r="H702" s="7" t="n">
        <v>44091</v>
      </c>
    </row>
    <row r="703" customFormat="false" ht="15" hidden="false" customHeight="false" outlineLevel="0" collapsed="false">
      <c r="A703" s="5" t="s">
        <v>724</v>
      </c>
      <c r="B703" s="5" t="s">
        <v>610</v>
      </c>
      <c r="C703" s="5" t="n">
        <v>1</v>
      </c>
      <c r="D703" s="6" t="n">
        <v>900000</v>
      </c>
      <c r="E703" s="7" t="n">
        <v>43807</v>
      </c>
      <c r="F703" s="7" t="n">
        <v>43808</v>
      </c>
      <c r="G703" s="5" t="s">
        <v>21</v>
      </c>
      <c r="H703" s="7" t="n">
        <v>43855</v>
      </c>
    </row>
    <row r="704" customFormat="false" ht="15" hidden="false" customHeight="false" outlineLevel="0" collapsed="false">
      <c r="A704" s="5" t="s">
        <v>725</v>
      </c>
      <c r="B704" s="5" t="s">
        <v>610</v>
      </c>
      <c r="C704" s="5" t="n">
        <v>3</v>
      </c>
      <c r="D704" s="6" t="n">
        <v>12000000</v>
      </c>
      <c r="E704" s="7" t="n">
        <v>43782</v>
      </c>
      <c r="F704" s="7" t="n">
        <v>43790</v>
      </c>
      <c r="G704" s="5" t="s">
        <v>21</v>
      </c>
      <c r="H704" s="7" t="n">
        <v>43857</v>
      </c>
    </row>
    <row r="705" customFormat="false" ht="15" hidden="false" customHeight="false" outlineLevel="0" collapsed="false">
      <c r="A705" s="5" t="s">
        <v>726</v>
      </c>
      <c r="B705" s="5" t="s">
        <v>610</v>
      </c>
      <c r="C705" s="5" t="n">
        <v>1</v>
      </c>
      <c r="D705" s="6" t="n">
        <v>600000</v>
      </c>
      <c r="E705" s="7" t="n">
        <v>43730</v>
      </c>
      <c r="F705" s="7" t="n">
        <v>43730</v>
      </c>
      <c r="G705" s="5" t="s">
        <v>21</v>
      </c>
      <c r="H705" s="7" t="n">
        <v>43749</v>
      </c>
    </row>
    <row r="706" customFormat="false" ht="15" hidden="false" customHeight="false" outlineLevel="0" collapsed="false">
      <c r="A706" s="5" t="s">
        <v>727</v>
      </c>
      <c r="B706" s="5" t="s">
        <v>610</v>
      </c>
      <c r="C706" s="5" t="n">
        <v>1</v>
      </c>
      <c r="D706" s="6" t="n">
        <v>300000</v>
      </c>
      <c r="E706" s="7" t="n">
        <v>43635</v>
      </c>
      <c r="F706" s="7" t="n">
        <v>43681</v>
      </c>
      <c r="G706" s="5" t="s">
        <v>21</v>
      </c>
      <c r="H706" s="7" t="n">
        <v>43719</v>
      </c>
    </row>
    <row r="707" customFormat="false" ht="15" hidden="false" customHeight="false" outlineLevel="0" collapsed="false">
      <c r="A707" s="5" t="s">
        <v>728</v>
      </c>
      <c r="B707" s="5" t="s">
        <v>610</v>
      </c>
      <c r="C707" s="5" t="n">
        <v>3</v>
      </c>
      <c r="D707" s="6" t="n">
        <v>12000000</v>
      </c>
      <c r="E707" s="7" t="n">
        <v>43812</v>
      </c>
      <c r="F707" s="7" t="n">
        <v>43823</v>
      </c>
      <c r="G707" s="5" t="s">
        <v>21</v>
      </c>
      <c r="H707" s="7" t="n">
        <v>43912</v>
      </c>
    </row>
    <row r="708" customFormat="false" ht="15" hidden="false" customHeight="false" outlineLevel="0" collapsed="false">
      <c r="A708" s="5" t="s">
        <v>729</v>
      </c>
      <c r="B708" s="5" t="s">
        <v>610</v>
      </c>
      <c r="C708" s="5" t="n">
        <v>1</v>
      </c>
      <c r="D708" s="6" t="n">
        <v>600000</v>
      </c>
      <c r="E708" s="7" t="n">
        <v>43783</v>
      </c>
      <c r="F708" s="7" t="n">
        <v>44467</v>
      </c>
      <c r="G708" s="5" t="s">
        <v>246</v>
      </c>
      <c r="H708" s="7"/>
    </row>
    <row r="709" customFormat="false" ht="15" hidden="false" customHeight="false" outlineLevel="0" collapsed="false">
      <c r="A709" s="5" t="s">
        <v>730</v>
      </c>
      <c r="B709" s="5" t="s">
        <v>610</v>
      </c>
      <c r="C709" s="5" t="n">
        <v>1</v>
      </c>
      <c r="D709" s="6" t="n">
        <v>300000</v>
      </c>
      <c r="E709" s="7" t="n">
        <v>43514</v>
      </c>
      <c r="F709" s="7" t="n">
        <v>43565</v>
      </c>
      <c r="G709" s="5" t="s">
        <v>21</v>
      </c>
      <c r="H709" s="7" t="n">
        <v>43606</v>
      </c>
    </row>
    <row r="710" customFormat="false" ht="15" hidden="false" customHeight="false" outlineLevel="0" collapsed="false">
      <c r="A710" s="5" t="s">
        <v>731</v>
      </c>
      <c r="B710" s="5" t="s">
        <v>610</v>
      </c>
      <c r="C710" s="5" t="n">
        <v>1</v>
      </c>
      <c r="D710" s="6" t="n">
        <v>450000</v>
      </c>
      <c r="E710" s="7" t="n">
        <v>43655</v>
      </c>
      <c r="F710" s="7" t="n">
        <v>43667</v>
      </c>
      <c r="G710" s="5" t="s">
        <v>21</v>
      </c>
      <c r="H710" s="7" t="n">
        <v>43693</v>
      </c>
    </row>
    <row r="711" customFormat="false" ht="15" hidden="false" customHeight="false" outlineLevel="0" collapsed="false">
      <c r="A711" s="5" t="s">
        <v>732</v>
      </c>
      <c r="B711" s="5" t="s">
        <v>610</v>
      </c>
      <c r="C711" s="5" t="n">
        <v>3</v>
      </c>
      <c r="D711" s="6" t="n">
        <v>12000000</v>
      </c>
      <c r="E711" s="7" t="n">
        <v>43738</v>
      </c>
      <c r="F711" s="7" t="n">
        <v>43761</v>
      </c>
      <c r="G711" s="5" t="s">
        <v>21</v>
      </c>
      <c r="H711" s="7" t="n">
        <v>43861</v>
      </c>
    </row>
    <row r="712" customFormat="false" ht="15" hidden="false" customHeight="false" outlineLevel="0" collapsed="false">
      <c r="A712" s="5" t="s">
        <v>733</v>
      </c>
      <c r="B712" s="5" t="s">
        <v>610</v>
      </c>
      <c r="C712" s="5" t="n">
        <v>1</v>
      </c>
      <c r="D712" s="6" t="n">
        <v>1200000</v>
      </c>
      <c r="E712" s="7" t="n">
        <v>43492</v>
      </c>
      <c r="F712" s="7" t="n">
        <v>43505</v>
      </c>
      <c r="G712" s="5" t="s">
        <v>21</v>
      </c>
      <c r="H712" s="7" t="n">
        <v>43521</v>
      </c>
    </row>
    <row r="713" customFormat="false" ht="15" hidden="false" customHeight="false" outlineLevel="0" collapsed="false">
      <c r="A713" s="5" t="s">
        <v>734</v>
      </c>
      <c r="B713" s="5" t="s">
        <v>610</v>
      </c>
      <c r="C713" s="5" t="n">
        <v>1</v>
      </c>
      <c r="D713" s="6" t="n">
        <v>1200000</v>
      </c>
      <c r="E713" s="7" t="n">
        <v>43715</v>
      </c>
      <c r="F713" s="7" t="n">
        <v>43740</v>
      </c>
      <c r="G713" s="5" t="s">
        <v>21</v>
      </c>
      <c r="H713" s="7" t="n">
        <v>43829</v>
      </c>
    </row>
    <row r="714" customFormat="false" ht="15" hidden="false" customHeight="false" outlineLevel="0" collapsed="false">
      <c r="A714" s="5" t="s">
        <v>735</v>
      </c>
      <c r="B714" s="5" t="s">
        <v>610</v>
      </c>
      <c r="C714" s="5" t="n">
        <v>1</v>
      </c>
      <c r="D714" s="6" t="n">
        <v>1200000</v>
      </c>
      <c r="E714" s="7" t="n">
        <v>43799</v>
      </c>
      <c r="F714" s="7" t="n">
        <v>43836</v>
      </c>
      <c r="G714" s="5" t="s">
        <v>21</v>
      </c>
      <c r="H714" s="7" t="n">
        <v>43856</v>
      </c>
    </row>
    <row r="715" customFormat="false" ht="15" hidden="false" customHeight="false" outlineLevel="0" collapsed="false">
      <c r="A715" s="5" t="s">
        <v>736</v>
      </c>
      <c r="B715" s="5" t="s">
        <v>610</v>
      </c>
      <c r="C715" s="5" t="n">
        <v>2</v>
      </c>
      <c r="D715" s="6" t="n">
        <v>4500000</v>
      </c>
      <c r="E715" s="7" t="n">
        <v>43532</v>
      </c>
      <c r="F715" s="7" t="n">
        <v>43542</v>
      </c>
      <c r="G715" s="5" t="s">
        <v>21</v>
      </c>
      <c r="H715" s="7" t="n">
        <v>43622</v>
      </c>
    </row>
    <row r="716" customFormat="false" ht="15" hidden="false" customHeight="false" outlineLevel="0" collapsed="false">
      <c r="A716" s="5" t="s">
        <v>737</v>
      </c>
      <c r="B716" s="5" t="s">
        <v>610</v>
      </c>
      <c r="C716" s="5" t="n">
        <v>1</v>
      </c>
      <c r="D716" s="6" t="n">
        <v>300000</v>
      </c>
      <c r="E716" s="7" t="n">
        <v>43692</v>
      </c>
      <c r="F716" s="7" t="n">
        <v>43724</v>
      </c>
      <c r="G716" s="5" t="s">
        <v>21</v>
      </c>
      <c r="H716" s="7" t="n">
        <v>43736</v>
      </c>
    </row>
    <row r="717" customFormat="false" ht="15" hidden="false" customHeight="false" outlineLevel="0" collapsed="false">
      <c r="A717" s="5" t="s">
        <v>738</v>
      </c>
      <c r="B717" s="5" t="s">
        <v>610</v>
      </c>
      <c r="C717" s="5" t="n">
        <v>1</v>
      </c>
      <c r="D717" s="6" t="n">
        <v>1200000</v>
      </c>
      <c r="E717" s="7" t="n">
        <v>43563</v>
      </c>
      <c r="F717" s="7" t="n">
        <v>43577</v>
      </c>
      <c r="G717" s="5" t="s">
        <v>21</v>
      </c>
      <c r="H717" s="7" t="n">
        <v>43940</v>
      </c>
    </row>
    <row r="718" customFormat="false" ht="15" hidden="false" customHeight="false" outlineLevel="0" collapsed="false">
      <c r="A718" s="5" t="s">
        <v>739</v>
      </c>
      <c r="B718" s="5" t="s">
        <v>610</v>
      </c>
      <c r="C718" s="5" t="n">
        <v>1</v>
      </c>
      <c r="D718" s="6" t="n">
        <v>1200000</v>
      </c>
      <c r="E718" s="7" t="n">
        <v>43613</v>
      </c>
      <c r="F718" s="7" t="n">
        <v>43627</v>
      </c>
      <c r="G718" s="5" t="s">
        <v>21</v>
      </c>
      <c r="H718" s="7" t="n">
        <v>44184</v>
      </c>
    </row>
    <row r="719" customFormat="false" ht="15" hidden="false" customHeight="false" outlineLevel="0" collapsed="false">
      <c r="A719" s="5" t="s">
        <v>740</v>
      </c>
      <c r="B719" s="5" t="s">
        <v>610</v>
      </c>
      <c r="C719" s="5" t="n">
        <v>1</v>
      </c>
      <c r="D719" s="6" t="n">
        <v>1200000</v>
      </c>
      <c r="E719" s="7" t="n">
        <v>43628</v>
      </c>
      <c r="F719" s="7" t="n">
        <v>43674</v>
      </c>
      <c r="G719" s="5" t="s">
        <v>21</v>
      </c>
      <c r="H719" s="7" t="n">
        <v>43700</v>
      </c>
    </row>
    <row r="720" customFormat="false" ht="15" hidden="false" customHeight="false" outlineLevel="0" collapsed="false">
      <c r="A720" s="5" t="s">
        <v>741</v>
      </c>
      <c r="B720" s="5" t="s">
        <v>610</v>
      </c>
      <c r="C720" s="5" t="n">
        <v>1</v>
      </c>
      <c r="D720" s="6" t="n">
        <v>1200000</v>
      </c>
      <c r="E720" s="7" t="n">
        <v>43799</v>
      </c>
      <c r="F720" s="7" t="n">
        <v>43823</v>
      </c>
      <c r="G720" s="5" t="s">
        <v>21</v>
      </c>
      <c r="H720" s="7" t="n">
        <v>44303</v>
      </c>
    </row>
    <row r="721" customFormat="false" ht="15" hidden="false" customHeight="false" outlineLevel="0" collapsed="false">
      <c r="A721" s="5" t="s">
        <v>742</v>
      </c>
      <c r="B721" s="5" t="s">
        <v>610</v>
      </c>
      <c r="C721" s="5" t="n">
        <v>2</v>
      </c>
      <c r="D721" s="6" t="n">
        <v>4500000</v>
      </c>
      <c r="E721" s="7" t="n">
        <v>43704</v>
      </c>
      <c r="F721" s="7" t="n">
        <v>43723</v>
      </c>
      <c r="G721" s="5" t="s">
        <v>21</v>
      </c>
      <c r="H721" s="7" t="n">
        <v>44053</v>
      </c>
    </row>
    <row r="722" customFormat="false" ht="15" hidden="false" customHeight="false" outlineLevel="0" collapsed="false">
      <c r="A722" s="5" t="s">
        <v>743</v>
      </c>
      <c r="B722" s="5" t="s">
        <v>610</v>
      </c>
      <c r="C722" s="5" t="n">
        <v>1</v>
      </c>
      <c r="D722" s="6" t="n">
        <v>1200000</v>
      </c>
      <c r="E722" s="7" t="n">
        <v>43561</v>
      </c>
      <c r="F722" s="7" t="n">
        <v>43572</v>
      </c>
      <c r="G722" s="5" t="s">
        <v>21</v>
      </c>
      <c r="H722" s="7" t="n">
        <v>43605</v>
      </c>
    </row>
    <row r="723" customFormat="false" ht="15" hidden="false" customHeight="false" outlineLevel="0" collapsed="false">
      <c r="A723" s="5" t="s">
        <v>744</v>
      </c>
      <c r="B723" s="5" t="s">
        <v>610</v>
      </c>
      <c r="C723" s="5" t="n">
        <v>4</v>
      </c>
      <c r="D723" s="6" t="n">
        <v>40000000</v>
      </c>
      <c r="E723" s="7" t="n">
        <v>43559</v>
      </c>
      <c r="F723" s="7" t="n">
        <v>43561</v>
      </c>
      <c r="G723" s="5" t="s">
        <v>21</v>
      </c>
      <c r="H723" s="7" t="n">
        <v>43643</v>
      </c>
    </row>
    <row r="724" customFormat="false" ht="15" hidden="false" customHeight="false" outlineLevel="0" collapsed="false">
      <c r="A724" s="5" t="s">
        <v>745</v>
      </c>
      <c r="B724" s="5" t="s">
        <v>610</v>
      </c>
      <c r="C724" s="5" t="n">
        <v>1</v>
      </c>
      <c r="D724" s="6" t="n">
        <v>900000</v>
      </c>
      <c r="E724" s="7" t="n">
        <v>43505</v>
      </c>
      <c r="F724" s="7" t="n">
        <v>43530</v>
      </c>
      <c r="G724" s="5" t="s">
        <v>21</v>
      </c>
      <c r="H724" s="7" t="n">
        <v>43590</v>
      </c>
    </row>
    <row r="725" customFormat="false" ht="15" hidden="false" customHeight="false" outlineLevel="0" collapsed="false">
      <c r="A725" s="5" t="s">
        <v>746</v>
      </c>
      <c r="B725" s="5" t="s">
        <v>610</v>
      </c>
      <c r="C725" s="5" t="n">
        <v>1</v>
      </c>
      <c r="D725" s="6" t="n">
        <v>900000</v>
      </c>
      <c r="E725" s="7" t="n">
        <v>43589</v>
      </c>
      <c r="F725" s="7" t="n">
        <v>43591</v>
      </c>
      <c r="G725" s="5" t="s">
        <v>21</v>
      </c>
      <c r="H725" s="7" t="n">
        <v>44119</v>
      </c>
    </row>
    <row r="726" customFormat="false" ht="15" hidden="false" customHeight="false" outlineLevel="0" collapsed="false">
      <c r="A726" s="5" t="s">
        <v>747</v>
      </c>
      <c r="B726" s="5" t="s">
        <v>610</v>
      </c>
      <c r="C726" s="5" t="n">
        <v>3</v>
      </c>
      <c r="D726" s="6" t="n">
        <v>12000000</v>
      </c>
      <c r="E726" s="7" t="n">
        <v>43730</v>
      </c>
      <c r="F726" s="7" t="n">
        <v>43880</v>
      </c>
      <c r="G726" s="5" t="s">
        <v>21</v>
      </c>
      <c r="H726" s="7" t="n">
        <v>44456</v>
      </c>
    </row>
    <row r="727" customFormat="false" ht="15" hidden="false" customHeight="false" outlineLevel="0" collapsed="false">
      <c r="A727" s="5" t="s">
        <v>748</v>
      </c>
      <c r="B727" s="5" t="s">
        <v>610</v>
      </c>
      <c r="C727" s="5" t="n">
        <v>2</v>
      </c>
      <c r="D727" s="6" t="n">
        <v>4500000</v>
      </c>
      <c r="E727" s="7" t="n">
        <v>43583</v>
      </c>
      <c r="F727" s="7" t="n">
        <v>43584</v>
      </c>
      <c r="G727" s="5" t="s">
        <v>21</v>
      </c>
      <c r="H727" s="7" t="n">
        <v>43886</v>
      </c>
    </row>
    <row r="728" customFormat="false" ht="15" hidden="false" customHeight="false" outlineLevel="0" collapsed="false">
      <c r="A728" s="5" t="s">
        <v>749</v>
      </c>
      <c r="B728" s="5" t="s">
        <v>610</v>
      </c>
      <c r="C728" s="5" t="n">
        <v>1</v>
      </c>
      <c r="D728" s="6" t="n">
        <v>1200000</v>
      </c>
      <c r="E728" s="7" t="n">
        <v>43772</v>
      </c>
      <c r="F728" s="7" t="n">
        <v>43777</v>
      </c>
      <c r="G728" s="5" t="s">
        <v>21</v>
      </c>
      <c r="H728" s="7" t="n">
        <v>44279</v>
      </c>
    </row>
    <row r="729" customFormat="false" ht="15" hidden="false" customHeight="false" outlineLevel="0" collapsed="false">
      <c r="A729" s="5" t="s">
        <v>750</v>
      </c>
      <c r="B729" s="5" t="s">
        <v>610</v>
      </c>
      <c r="C729" s="5" t="n">
        <v>1</v>
      </c>
      <c r="D729" s="6" t="n">
        <v>600000</v>
      </c>
      <c r="E729" s="7" t="n">
        <v>43765</v>
      </c>
      <c r="F729" s="7" t="n">
        <v>43774</v>
      </c>
      <c r="G729" s="5" t="s">
        <v>21</v>
      </c>
      <c r="H729" s="7" t="n">
        <v>43933</v>
      </c>
    </row>
    <row r="730" customFormat="false" ht="15" hidden="false" customHeight="false" outlineLevel="0" collapsed="false">
      <c r="A730" s="5" t="s">
        <v>751</v>
      </c>
      <c r="B730" s="5" t="s">
        <v>610</v>
      </c>
      <c r="C730" s="5" t="n">
        <v>1</v>
      </c>
      <c r="D730" s="6" t="n">
        <v>1200000</v>
      </c>
      <c r="E730" s="7" t="n">
        <v>43629</v>
      </c>
      <c r="F730" s="7" t="n">
        <v>43634</v>
      </c>
      <c r="G730" s="5" t="s">
        <v>21</v>
      </c>
      <c r="H730" s="7" t="n">
        <v>43971</v>
      </c>
    </row>
    <row r="731" customFormat="false" ht="15" hidden="false" customHeight="false" outlineLevel="0" collapsed="false">
      <c r="A731" s="5" t="s">
        <v>752</v>
      </c>
      <c r="B731" s="5" t="s">
        <v>610</v>
      </c>
      <c r="C731" s="5" t="n">
        <v>1</v>
      </c>
      <c r="D731" s="6" t="n">
        <v>600000</v>
      </c>
      <c r="E731" s="7" t="n">
        <v>43635</v>
      </c>
      <c r="F731" s="7" t="n">
        <v>43638</v>
      </c>
      <c r="G731" s="5" t="s">
        <v>21</v>
      </c>
      <c r="H731" s="7" t="n">
        <v>43692</v>
      </c>
    </row>
    <row r="732" customFormat="false" ht="15" hidden="false" customHeight="false" outlineLevel="0" collapsed="false">
      <c r="A732" s="5" t="s">
        <v>753</v>
      </c>
      <c r="B732" s="5" t="s">
        <v>610</v>
      </c>
      <c r="C732" s="5" t="n">
        <v>1</v>
      </c>
      <c r="D732" s="6" t="n">
        <v>300000</v>
      </c>
      <c r="E732" s="7" t="n">
        <v>43584</v>
      </c>
      <c r="F732" s="7" t="n">
        <v>43599</v>
      </c>
      <c r="G732" s="5" t="s">
        <v>21</v>
      </c>
      <c r="H732" s="7" t="n">
        <v>44078</v>
      </c>
    </row>
    <row r="733" customFormat="false" ht="15" hidden="false" customHeight="false" outlineLevel="0" collapsed="false">
      <c r="A733" s="5" t="s">
        <v>754</v>
      </c>
      <c r="B733" s="5" t="s">
        <v>610</v>
      </c>
      <c r="C733" s="5" t="n">
        <v>1</v>
      </c>
      <c r="D733" s="6" t="n">
        <v>1200000</v>
      </c>
      <c r="E733" s="7" t="n">
        <v>43829</v>
      </c>
      <c r="F733" s="7" t="n">
        <v>43848</v>
      </c>
      <c r="G733" s="5" t="s">
        <v>21</v>
      </c>
      <c r="H733" s="7" t="n">
        <v>43919</v>
      </c>
    </row>
    <row r="734" customFormat="false" ht="15" hidden="false" customHeight="false" outlineLevel="0" collapsed="false">
      <c r="A734" s="5" t="s">
        <v>755</v>
      </c>
      <c r="B734" s="5" t="s">
        <v>610</v>
      </c>
      <c r="C734" s="5" t="n">
        <v>1</v>
      </c>
      <c r="D734" s="6" t="n">
        <v>1200000</v>
      </c>
      <c r="E734" s="7" t="n">
        <v>43550</v>
      </c>
      <c r="F734" s="7" t="n">
        <v>43554</v>
      </c>
      <c r="G734" s="5" t="s">
        <v>21</v>
      </c>
      <c r="H734" s="7" t="n">
        <v>43568</v>
      </c>
    </row>
    <row r="735" customFormat="false" ht="15" hidden="false" customHeight="false" outlineLevel="0" collapsed="false">
      <c r="A735" s="5" t="s">
        <v>756</v>
      </c>
      <c r="B735" s="5" t="s">
        <v>610</v>
      </c>
      <c r="C735" s="5" t="n">
        <v>1</v>
      </c>
      <c r="D735" s="6" t="n">
        <v>1200000</v>
      </c>
      <c r="E735" s="7" t="n">
        <v>43624</v>
      </c>
      <c r="F735" s="7" t="n">
        <v>43646</v>
      </c>
      <c r="G735" s="5" t="s">
        <v>21</v>
      </c>
      <c r="H735" s="7" t="n">
        <v>44316</v>
      </c>
    </row>
    <row r="736" customFormat="false" ht="15" hidden="false" customHeight="false" outlineLevel="0" collapsed="false">
      <c r="A736" s="5" t="s">
        <v>757</v>
      </c>
      <c r="B736" s="5" t="s">
        <v>610</v>
      </c>
      <c r="C736" s="5" t="n">
        <v>1</v>
      </c>
      <c r="D736" s="6" t="n">
        <v>300000</v>
      </c>
      <c r="E736" s="7" t="n">
        <v>43633</v>
      </c>
      <c r="F736" s="7" t="n">
        <v>43663</v>
      </c>
      <c r="G736" s="5" t="s">
        <v>21</v>
      </c>
      <c r="H736" s="7" t="n">
        <v>43746</v>
      </c>
    </row>
    <row r="737" customFormat="false" ht="15" hidden="false" customHeight="false" outlineLevel="0" collapsed="false">
      <c r="A737" s="5" t="s">
        <v>758</v>
      </c>
      <c r="B737" s="5" t="s">
        <v>610</v>
      </c>
      <c r="C737" s="5" t="n">
        <v>2</v>
      </c>
      <c r="D737" s="6" t="n">
        <v>4500000</v>
      </c>
      <c r="E737" s="7" t="n">
        <v>43587</v>
      </c>
      <c r="F737" s="7" t="n">
        <v>43607</v>
      </c>
      <c r="G737" s="5" t="s">
        <v>21</v>
      </c>
      <c r="H737" s="7" t="n">
        <v>44128</v>
      </c>
    </row>
    <row r="738" customFormat="false" ht="15" hidden="false" customHeight="false" outlineLevel="0" collapsed="false">
      <c r="A738" s="5" t="s">
        <v>759</v>
      </c>
      <c r="B738" s="5" t="s">
        <v>610</v>
      </c>
      <c r="C738" s="5" t="n">
        <v>1</v>
      </c>
      <c r="D738" s="6" t="n">
        <v>300000</v>
      </c>
      <c r="E738" s="7" t="n">
        <v>43633</v>
      </c>
      <c r="F738" s="7" t="n">
        <v>43644</v>
      </c>
      <c r="G738" s="5" t="s">
        <v>21</v>
      </c>
      <c r="H738" s="7" t="n">
        <v>43734</v>
      </c>
    </row>
    <row r="739" customFormat="false" ht="15" hidden="false" customHeight="false" outlineLevel="0" collapsed="false">
      <c r="A739" s="5" t="s">
        <v>760</v>
      </c>
      <c r="B739" s="5" t="s">
        <v>610</v>
      </c>
      <c r="C739" s="5" t="n">
        <v>1</v>
      </c>
      <c r="D739" s="6" t="n">
        <v>1200000</v>
      </c>
      <c r="E739" s="7" t="n">
        <v>43482</v>
      </c>
      <c r="F739" s="7" t="n">
        <v>43502</v>
      </c>
      <c r="G739" s="5" t="s">
        <v>21</v>
      </c>
      <c r="H739" s="7" t="n">
        <v>43538</v>
      </c>
    </row>
    <row r="740" customFormat="false" ht="15" hidden="false" customHeight="false" outlineLevel="0" collapsed="false">
      <c r="A740" s="5" t="s">
        <v>761</v>
      </c>
      <c r="B740" s="5" t="s">
        <v>610</v>
      </c>
      <c r="C740" s="5" t="n">
        <v>1</v>
      </c>
      <c r="D740" s="6" t="n">
        <v>900000</v>
      </c>
      <c r="E740" s="7" t="n">
        <v>43744</v>
      </c>
      <c r="F740" s="7" t="n">
        <v>43768</v>
      </c>
      <c r="G740" s="5" t="s">
        <v>21</v>
      </c>
      <c r="H740" s="7" t="n">
        <v>44300</v>
      </c>
    </row>
    <row r="741" customFormat="false" ht="15" hidden="false" customHeight="false" outlineLevel="0" collapsed="false">
      <c r="A741" s="5" t="s">
        <v>762</v>
      </c>
      <c r="B741" s="5" t="s">
        <v>610</v>
      </c>
      <c r="C741" s="5" t="n">
        <v>2</v>
      </c>
      <c r="D741" s="6" t="n">
        <v>4500000</v>
      </c>
      <c r="E741" s="7" t="n">
        <v>43828</v>
      </c>
      <c r="F741" s="7" t="n">
        <v>43829</v>
      </c>
      <c r="G741" s="5" t="s">
        <v>21</v>
      </c>
      <c r="H741" s="7" t="n">
        <v>43849</v>
      </c>
    </row>
    <row r="742" customFormat="false" ht="15" hidden="false" customHeight="false" outlineLevel="0" collapsed="false">
      <c r="A742" s="5" t="s">
        <v>763</v>
      </c>
      <c r="B742" s="5" t="s">
        <v>610</v>
      </c>
      <c r="C742" s="5" t="n">
        <v>2</v>
      </c>
      <c r="D742" s="6" t="n">
        <v>4500000</v>
      </c>
      <c r="E742" s="7" t="n">
        <v>43677</v>
      </c>
      <c r="F742" s="7" t="n">
        <v>43684</v>
      </c>
      <c r="G742" s="5" t="s">
        <v>21</v>
      </c>
      <c r="H742" s="7" t="n">
        <v>44190</v>
      </c>
    </row>
    <row r="743" customFormat="false" ht="15" hidden="false" customHeight="false" outlineLevel="0" collapsed="false">
      <c r="A743" s="5" t="s">
        <v>764</v>
      </c>
      <c r="B743" s="5" t="s">
        <v>610</v>
      </c>
      <c r="C743" s="5" t="n">
        <v>1</v>
      </c>
      <c r="D743" s="6" t="n">
        <v>300000</v>
      </c>
      <c r="E743" s="7" t="n">
        <v>43739</v>
      </c>
      <c r="F743" s="7" t="n">
        <v>43739</v>
      </c>
      <c r="G743" s="5" t="s">
        <v>21</v>
      </c>
      <c r="H743" s="7" t="n">
        <v>43766</v>
      </c>
    </row>
    <row r="744" customFormat="false" ht="15" hidden="false" customHeight="false" outlineLevel="0" collapsed="false">
      <c r="A744" s="5" t="s">
        <v>765</v>
      </c>
      <c r="B744" s="5" t="s">
        <v>610</v>
      </c>
      <c r="C744" s="5" t="n">
        <v>1</v>
      </c>
      <c r="D744" s="6" t="n">
        <v>1200000</v>
      </c>
      <c r="E744" s="7" t="n">
        <v>43813</v>
      </c>
      <c r="F744" s="7" t="n">
        <v>43887</v>
      </c>
      <c r="G744" s="5" t="s">
        <v>21</v>
      </c>
      <c r="H744" s="7" t="n">
        <v>43909</v>
      </c>
    </row>
    <row r="745" customFormat="false" ht="15" hidden="false" customHeight="false" outlineLevel="0" collapsed="false">
      <c r="A745" s="5" t="s">
        <v>766</v>
      </c>
      <c r="B745" s="5" t="s">
        <v>610</v>
      </c>
      <c r="C745" s="5" t="n">
        <v>1</v>
      </c>
      <c r="D745" s="6" t="n">
        <v>1200000</v>
      </c>
      <c r="E745" s="7" t="n">
        <v>43725</v>
      </c>
      <c r="F745" s="7" t="n">
        <v>43743</v>
      </c>
      <c r="G745" s="5" t="s">
        <v>21</v>
      </c>
      <c r="H745" s="7" t="n">
        <v>43772</v>
      </c>
    </row>
    <row r="746" customFormat="false" ht="15" hidden="false" customHeight="false" outlineLevel="0" collapsed="false">
      <c r="A746" s="5" t="s">
        <v>767</v>
      </c>
      <c r="B746" s="5" t="s">
        <v>610</v>
      </c>
      <c r="C746" s="5" t="n">
        <v>1</v>
      </c>
      <c r="D746" s="6" t="n">
        <v>600000</v>
      </c>
      <c r="E746" s="7" t="n">
        <v>43564</v>
      </c>
      <c r="F746" s="7" t="n">
        <v>43708</v>
      </c>
      <c r="G746" s="5" t="s">
        <v>21</v>
      </c>
      <c r="H746" s="7" t="n">
        <v>44029</v>
      </c>
    </row>
    <row r="747" customFormat="false" ht="15" hidden="false" customHeight="false" outlineLevel="0" collapsed="false">
      <c r="A747" s="5" t="s">
        <v>768</v>
      </c>
      <c r="B747" s="5" t="s">
        <v>610</v>
      </c>
      <c r="C747" s="5" t="n">
        <v>1</v>
      </c>
      <c r="D747" s="6" t="n">
        <v>450000</v>
      </c>
      <c r="E747" s="7" t="n">
        <v>43481</v>
      </c>
      <c r="F747" s="7" t="n">
        <v>43486</v>
      </c>
      <c r="G747" s="5" t="s">
        <v>21</v>
      </c>
      <c r="H747" s="7" t="n">
        <v>44263</v>
      </c>
    </row>
    <row r="748" customFormat="false" ht="15" hidden="false" customHeight="false" outlineLevel="0" collapsed="false">
      <c r="A748" s="5" t="s">
        <v>769</v>
      </c>
      <c r="B748" s="5" t="s">
        <v>610</v>
      </c>
      <c r="C748" s="5" t="n">
        <v>1</v>
      </c>
      <c r="D748" s="6" t="n">
        <v>600000</v>
      </c>
      <c r="E748" s="7" t="n">
        <v>43580</v>
      </c>
      <c r="F748" s="7" t="n">
        <v>43592</v>
      </c>
      <c r="G748" s="5" t="s">
        <v>21</v>
      </c>
      <c r="H748" s="7" t="n">
        <v>43605</v>
      </c>
    </row>
    <row r="749" customFormat="false" ht="15" hidden="false" customHeight="false" outlineLevel="0" collapsed="false">
      <c r="A749" s="5" t="s">
        <v>770</v>
      </c>
      <c r="B749" s="5" t="s">
        <v>610</v>
      </c>
      <c r="C749" s="5" t="n">
        <v>1</v>
      </c>
      <c r="D749" s="6" t="n">
        <v>300000</v>
      </c>
      <c r="E749" s="7" t="n">
        <v>43910</v>
      </c>
      <c r="F749" s="7" t="n">
        <v>43917</v>
      </c>
      <c r="G749" s="5" t="s">
        <v>21</v>
      </c>
      <c r="H749" s="7" t="n">
        <v>43947</v>
      </c>
    </row>
    <row r="750" customFormat="false" ht="15" hidden="false" customHeight="false" outlineLevel="0" collapsed="false">
      <c r="A750" s="5" t="s">
        <v>771</v>
      </c>
      <c r="B750" s="5" t="s">
        <v>610</v>
      </c>
      <c r="C750" s="5" t="n">
        <v>1</v>
      </c>
      <c r="D750" s="6" t="n">
        <v>450000</v>
      </c>
      <c r="E750" s="7" t="n">
        <v>44091</v>
      </c>
      <c r="F750" s="7" t="n">
        <v>44097</v>
      </c>
      <c r="G750" s="5" t="s">
        <v>21</v>
      </c>
      <c r="H750" s="7" t="n">
        <v>44104</v>
      </c>
    </row>
    <row r="751" customFormat="false" ht="15" hidden="false" customHeight="false" outlineLevel="0" collapsed="false">
      <c r="A751" s="5" t="s">
        <v>772</v>
      </c>
      <c r="B751" s="5" t="s">
        <v>610</v>
      </c>
      <c r="C751" s="5" t="n">
        <v>1</v>
      </c>
      <c r="D751" s="6" t="n">
        <v>1200000</v>
      </c>
      <c r="E751" s="7" t="n">
        <v>43932</v>
      </c>
      <c r="F751" s="7" t="n">
        <v>43960</v>
      </c>
      <c r="G751" s="5" t="s">
        <v>21</v>
      </c>
      <c r="H751" s="7" t="n">
        <v>44017</v>
      </c>
    </row>
    <row r="752" customFormat="false" ht="15" hidden="false" customHeight="false" outlineLevel="0" collapsed="false">
      <c r="A752" s="5" t="s">
        <v>773</v>
      </c>
      <c r="B752" s="5" t="s">
        <v>610</v>
      </c>
      <c r="C752" s="5" t="n">
        <v>2</v>
      </c>
      <c r="D752" s="6" t="n">
        <v>4500000</v>
      </c>
      <c r="E752" s="7" t="n">
        <v>43947</v>
      </c>
      <c r="F752" s="7" t="n">
        <v>43949</v>
      </c>
      <c r="G752" s="5" t="s">
        <v>21</v>
      </c>
      <c r="H752" s="7" t="n">
        <v>44390</v>
      </c>
    </row>
    <row r="753" customFormat="false" ht="15" hidden="false" customHeight="false" outlineLevel="0" collapsed="false">
      <c r="A753" s="5" t="s">
        <v>774</v>
      </c>
      <c r="B753" s="5" t="s">
        <v>610</v>
      </c>
      <c r="C753" s="5" t="n">
        <v>1</v>
      </c>
      <c r="D753" s="6" t="n">
        <v>450000</v>
      </c>
      <c r="E753" s="7" t="n">
        <v>44067</v>
      </c>
      <c r="F753" s="7" t="n">
        <v>44069</v>
      </c>
      <c r="G753" s="5" t="s">
        <v>21</v>
      </c>
      <c r="H753" s="7" t="n">
        <v>44090</v>
      </c>
    </row>
    <row r="754" customFormat="false" ht="15" hidden="false" customHeight="false" outlineLevel="0" collapsed="false">
      <c r="A754" s="5" t="s">
        <v>775</v>
      </c>
      <c r="B754" s="5" t="s">
        <v>610</v>
      </c>
      <c r="C754" s="5" t="n">
        <v>1</v>
      </c>
      <c r="D754" s="6" t="n">
        <v>450000</v>
      </c>
      <c r="E754" s="7" t="n">
        <v>44044</v>
      </c>
      <c r="F754" s="7" t="n">
        <v>44100</v>
      </c>
      <c r="G754" s="5" t="s">
        <v>21</v>
      </c>
      <c r="H754" s="7" t="n">
        <v>45564</v>
      </c>
    </row>
    <row r="755" customFormat="false" ht="15" hidden="false" customHeight="false" outlineLevel="0" collapsed="false">
      <c r="A755" s="5" t="s">
        <v>776</v>
      </c>
      <c r="B755" s="5" t="s">
        <v>610</v>
      </c>
      <c r="C755" s="5" t="n">
        <v>1</v>
      </c>
      <c r="D755" s="6" t="n">
        <v>900000</v>
      </c>
      <c r="E755" s="7" t="n">
        <v>43843</v>
      </c>
      <c r="F755" s="7" t="n">
        <v>43854</v>
      </c>
      <c r="G755" s="5" t="s">
        <v>21</v>
      </c>
      <c r="H755" s="7" t="n">
        <v>43868</v>
      </c>
    </row>
    <row r="756" customFormat="false" ht="15" hidden="false" customHeight="false" outlineLevel="0" collapsed="false">
      <c r="A756" s="5" t="s">
        <v>777</v>
      </c>
      <c r="B756" s="5" t="s">
        <v>610</v>
      </c>
      <c r="C756" s="5" t="n">
        <v>1</v>
      </c>
      <c r="D756" s="6" t="n">
        <v>1200000</v>
      </c>
      <c r="E756" s="7" t="n">
        <v>44090</v>
      </c>
      <c r="F756" s="7" t="n">
        <v>44104</v>
      </c>
      <c r="G756" s="5" t="s">
        <v>21</v>
      </c>
      <c r="H756" s="7" t="n">
        <v>44470</v>
      </c>
    </row>
    <row r="757" customFormat="false" ht="15" hidden="false" customHeight="false" outlineLevel="0" collapsed="false">
      <c r="A757" s="5" t="s">
        <v>778</v>
      </c>
      <c r="B757" s="5" t="s">
        <v>610</v>
      </c>
      <c r="C757" s="5" t="n">
        <v>2</v>
      </c>
      <c r="D757" s="6" t="n">
        <v>4500000</v>
      </c>
      <c r="E757" s="7" t="n">
        <v>43908</v>
      </c>
      <c r="F757" s="7" t="n">
        <v>43915</v>
      </c>
      <c r="G757" s="5" t="s">
        <v>246</v>
      </c>
      <c r="H757" s="7"/>
    </row>
    <row r="758" customFormat="false" ht="15" hidden="false" customHeight="false" outlineLevel="0" collapsed="false">
      <c r="A758" s="5" t="s">
        <v>779</v>
      </c>
      <c r="B758" s="5" t="s">
        <v>610</v>
      </c>
      <c r="C758" s="5" t="n">
        <v>3</v>
      </c>
      <c r="D758" s="6" t="n">
        <v>12000000</v>
      </c>
      <c r="E758" s="7" t="n">
        <v>44149</v>
      </c>
      <c r="F758" s="7" t="n">
        <v>44163</v>
      </c>
      <c r="G758" s="5" t="s">
        <v>21</v>
      </c>
      <c r="H758" s="7" t="n">
        <v>44604</v>
      </c>
    </row>
    <row r="759" customFormat="false" ht="15" hidden="false" customHeight="false" outlineLevel="0" collapsed="false">
      <c r="A759" s="5" t="s">
        <v>780</v>
      </c>
      <c r="B759" s="5" t="s">
        <v>610</v>
      </c>
      <c r="C759" s="5" t="n">
        <v>1</v>
      </c>
      <c r="D759" s="6" t="n">
        <v>900000</v>
      </c>
      <c r="E759" s="7" t="n">
        <v>44184</v>
      </c>
      <c r="F759" s="7" t="n">
        <v>44185</v>
      </c>
      <c r="G759" s="5" t="s">
        <v>21</v>
      </c>
      <c r="H759" s="7" t="n">
        <v>44371</v>
      </c>
    </row>
    <row r="760" customFormat="false" ht="15" hidden="false" customHeight="false" outlineLevel="0" collapsed="false">
      <c r="A760" s="5" t="s">
        <v>781</v>
      </c>
      <c r="B760" s="5" t="s">
        <v>610</v>
      </c>
      <c r="C760" s="5" t="n">
        <v>1</v>
      </c>
      <c r="D760" s="6" t="n">
        <v>900000</v>
      </c>
      <c r="E760" s="7" t="n">
        <v>44137</v>
      </c>
      <c r="F760" s="7" t="n">
        <v>44224</v>
      </c>
      <c r="G760" s="5" t="s">
        <v>21</v>
      </c>
      <c r="H760" s="7" t="n">
        <v>44256</v>
      </c>
    </row>
    <row r="761" customFormat="false" ht="15" hidden="false" customHeight="false" outlineLevel="0" collapsed="false">
      <c r="A761" s="5" t="s">
        <v>782</v>
      </c>
      <c r="B761" s="5" t="s">
        <v>610</v>
      </c>
      <c r="C761" s="5" t="n">
        <v>1</v>
      </c>
      <c r="D761" s="6" t="n">
        <v>1200000</v>
      </c>
      <c r="E761" s="7" t="n">
        <v>44005</v>
      </c>
      <c r="F761" s="7" t="n">
        <v>44028</v>
      </c>
      <c r="G761" s="5" t="s">
        <v>21</v>
      </c>
      <c r="H761" s="7" t="n">
        <v>44052</v>
      </c>
    </row>
    <row r="762" customFormat="false" ht="15" hidden="false" customHeight="false" outlineLevel="0" collapsed="false">
      <c r="A762" s="5" t="s">
        <v>783</v>
      </c>
      <c r="B762" s="5" t="s">
        <v>610</v>
      </c>
      <c r="C762" s="5" t="n">
        <v>1</v>
      </c>
      <c r="D762" s="6" t="n">
        <v>450000</v>
      </c>
      <c r="E762" s="7" t="n">
        <v>43952</v>
      </c>
      <c r="F762" s="7" t="n">
        <v>43952</v>
      </c>
      <c r="G762" s="5" t="s">
        <v>21</v>
      </c>
      <c r="H762" s="7" t="n">
        <v>43997</v>
      </c>
    </row>
    <row r="763" customFormat="false" ht="15" hidden="false" customHeight="false" outlineLevel="0" collapsed="false">
      <c r="A763" s="5" t="s">
        <v>784</v>
      </c>
      <c r="B763" s="5" t="s">
        <v>610</v>
      </c>
      <c r="C763" s="5" t="n">
        <v>1</v>
      </c>
      <c r="D763" s="6" t="n">
        <v>900000</v>
      </c>
      <c r="E763" s="7" t="n">
        <v>44021</v>
      </c>
      <c r="F763" s="7" t="n">
        <v>44111</v>
      </c>
      <c r="G763" s="5" t="s">
        <v>21</v>
      </c>
      <c r="H763" s="7" t="n">
        <v>45908</v>
      </c>
    </row>
    <row r="764" customFormat="false" ht="15" hidden="false" customHeight="false" outlineLevel="0" collapsed="false">
      <c r="A764" s="5" t="s">
        <v>785</v>
      </c>
      <c r="B764" s="5" t="s">
        <v>610</v>
      </c>
      <c r="C764" s="5" t="n">
        <v>2</v>
      </c>
      <c r="D764" s="6" t="n">
        <v>4500000</v>
      </c>
      <c r="E764" s="7" t="n">
        <v>43879</v>
      </c>
      <c r="F764" s="7" t="n">
        <v>43890</v>
      </c>
      <c r="G764" s="5" t="s">
        <v>21</v>
      </c>
      <c r="H764" s="7" t="n">
        <v>46020</v>
      </c>
    </row>
    <row r="765" customFormat="false" ht="15" hidden="false" customHeight="false" outlineLevel="0" collapsed="false">
      <c r="A765" s="5" t="s">
        <v>786</v>
      </c>
      <c r="B765" s="5" t="s">
        <v>610</v>
      </c>
      <c r="C765" s="5" t="n">
        <v>1</v>
      </c>
      <c r="D765" s="6" t="n">
        <v>900000</v>
      </c>
      <c r="E765" s="7" t="n">
        <v>43970</v>
      </c>
      <c r="F765" s="7" t="n">
        <v>43984</v>
      </c>
      <c r="G765" s="5" t="s">
        <v>21</v>
      </c>
      <c r="H765" s="7" t="n">
        <v>44396</v>
      </c>
    </row>
    <row r="766" customFormat="false" ht="15" hidden="false" customHeight="false" outlineLevel="0" collapsed="false">
      <c r="A766" s="5" t="s">
        <v>787</v>
      </c>
      <c r="B766" s="5" t="s">
        <v>610</v>
      </c>
      <c r="C766" s="5" t="n">
        <v>1</v>
      </c>
      <c r="D766" s="6" t="n">
        <v>1200000</v>
      </c>
      <c r="E766" s="7" t="n">
        <v>44100</v>
      </c>
      <c r="F766" s="7" t="n">
        <v>44107</v>
      </c>
      <c r="G766" s="5" t="s">
        <v>21</v>
      </c>
      <c r="H766" s="7" t="n">
        <v>44964</v>
      </c>
    </row>
    <row r="767" customFormat="false" ht="15" hidden="false" customHeight="false" outlineLevel="0" collapsed="false">
      <c r="A767" s="5" t="s">
        <v>788</v>
      </c>
      <c r="B767" s="5" t="s">
        <v>610</v>
      </c>
      <c r="C767" s="5" t="n">
        <v>4</v>
      </c>
      <c r="D767" s="6" t="n">
        <v>40000000</v>
      </c>
      <c r="E767" s="7" t="n">
        <v>44169</v>
      </c>
      <c r="F767" s="7" t="n">
        <v>44214</v>
      </c>
      <c r="G767" s="5" t="s">
        <v>21</v>
      </c>
      <c r="H767" s="7" t="n">
        <v>44251</v>
      </c>
    </row>
    <row r="768" customFormat="false" ht="15" hidden="false" customHeight="false" outlineLevel="0" collapsed="false">
      <c r="A768" s="5" t="s">
        <v>789</v>
      </c>
      <c r="B768" s="5" t="s">
        <v>610</v>
      </c>
      <c r="C768" s="5" t="n">
        <v>1</v>
      </c>
      <c r="D768" s="6" t="n">
        <v>900000</v>
      </c>
      <c r="E768" s="7" t="n">
        <v>43848</v>
      </c>
      <c r="F768" s="7" t="n">
        <v>43850</v>
      </c>
      <c r="G768" s="5" t="s">
        <v>21</v>
      </c>
      <c r="H768" s="7" t="n">
        <v>44169</v>
      </c>
    </row>
    <row r="769" customFormat="false" ht="15" hidden="false" customHeight="false" outlineLevel="0" collapsed="false">
      <c r="A769" s="5" t="s">
        <v>790</v>
      </c>
      <c r="B769" s="5" t="s">
        <v>610</v>
      </c>
      <c r="C769" s="5" t="n">
        <v>2</v>
      </c>
      <c r="D769" s="6" t="n">
        <v>4500000</v>
      </c>
      <c r="E769" s="7" t="n">
        <v>44088</v>
      </c>
      <c r="F769" s="7" t="n">
        <v>44095</v>
      </c>
      <c r="G769" s="5" t="s">
        <v>21</v>
      </c>
      <c r="H769" s="7" t="n">
        <v>44108</v>
      </c>
    </row>
    <row r="770" customFormat="false" ht="15" hidden="false" customHeight="false" outlineLevel="0" collapsed="false">
      <c r="A770" s="5" t="s">
        <v>791</v>
      </c>
      <c r="B770" s="5" t="s">
        <v>610</v>
      </c>
      <c r="C770" s="5" t="n">
        <v>1</v>
      </c>
      <c r="D770" s="6" t="n">
        <v>900000</v>
      </c>
      <c r="E770" s="7" t="n">
        <v>44023</v>
      </c>
      <c r="F770" s="7" t="n">
        <v>44058</v>
      </c>
      <c r="G770" s="5" t="s">
        <v>21</v>
      </c>
      <c r="H770" s="7" t="n">
        <v>45734</v>
      </c>
    </row>
    <row r="771" customFormat="false" ht="15" hidden="false" customHeight="false" outlineLevel="0" collapsed="false">
      <c r="A771" s="5" t="s">
        <v>792</v>
      </c>
      <c r="B771" s="5" t="s">
        <v>610</v>
      </c>
      <c r="C771" s="5" t="n">
        <v>1</v>
      </c>
      <c r="D771" s="6" t="n">
        <v>1200000</v>
      </c>
      <c r="E771" s="7" t="n">
        <v>44165</v>
      </c>
      <c r="F771" s="7" t="n">
        <v>44172</v>
      </c>
      <c r="G771" s="5" t="s">
        <v>21</v>
      </c>
      <c r="H771" s="7" t="n">
        <v>44728</v>
      </c>
    </row>
    <row r="772" customFormat="false" ht="15" hidden="false" customHeight="false" outlineLevel="0" collapsed="false">
      <c r="A772" s="5" t="s">
        <v>793</v>
      </c>
      <c r="B772" s="5" t="s">
        <v>610</v>
      </c>
      <c r="C772" s="5" t="n">
        <v>1</v>
      </c>
      <c r="D772" s="6" t="n">
        <v>600000</v>
      </c>
      <c r="E772" s="7" t="n">
        <v>44087</v>
      </c>
      <c r="F772" s="7" t="n">
        <v>44101</v>
      </c>
      <c r="G772" s="5" t="s">
        <v>21</v>
      </c>
      <c r="H772" s="7" t="n">
        <v>44458</v>
      </c>
    </row>
    <row r="773" customFormat="false" ht="15" hidden="false" customHeight="false" outlineLevel="0" collapsed="false">
      <c r="A773" s="5" t="s">
        <v>794</v>
      </c>
      <c r="B773" s="5" t="s">
        <v>610</v>
      </c>
      <c r="C773" s="5" t="n">
        <v>1</v>
      </c>
      <c r="D773" s="6" t="n">
        <v>600000</v>
      </c>
      <c r="E773" s="7" t="n">
        <v>43913</v>
      </c>
      <c r="F773" s="7" t="n">
        <v>43932</v>
      </c>
      <c r="G773" s="5" t="s">
        <v>21</v>
      </c>
      <c r="H773" s="7" t="n">
        <v>43966</v>
      </c>
    </row>
    <row r="774" customFormat="false" ht="15" hidden="false" customHeight="false" outlineLevel="0" collapsed="false">
      <c r="A774" s="5" t="s">
        <v>795</v>
      </c>
      <c r="B774" s="5" t="s">
        <v>610</v>
      </c>
      <c r="C774" s="5" t="n">
        <v>3</v>
      </c>
      <c r="D774" s="6" t="n">
        <v>12000000</v>
      </c>
      <c r="E774" s="7" t="n">
        <v>44006</v>
      </c>
      <c r="F774" s="7" t="n">
        <v>44070</v>
      </c>
      <c r="G774" s="5" t="s">
        <v>21</v>
      </c>
      <c r="H774" s="7" t="n">
        <v>44086</v>
      </c>
    </row>
    <row r="775" customFormat="false" ht="15" hidden="false" customHeight="false" outlineLevel="0" collapsed="false">
      <c r="A775" s="5" t="s">
        <v>796</v>
      </c>
      <c r="B775" s="5" t="s">
        <v>610</v>
      </c>
      <c r="C775" s="5" t="n">
        <v>1</v>
      </c>
      <c r="D775" s="6" t="n">
        <v>300000</v>
      </c>
      <c r="E775" s="7" t="n">
        <v>43964</v>
      </c>
      <c r="F775" s="7" t="n">
        <v>43987</v>
      </c>
      <c r="G775" s="5" t="s">
        <v>21</v>
      </c>
      <c r="H775" s="7" t="n">
        <v>44052</v>
      </c>
    </row>
    <row r="776" customFormat="false" ht="15" hidden="false" customHeight="false" outlineLevel="0" collapsed="false">
      <c r="A776" s="5" t="s">
        <v>797</v>
      </c>
      <c r="B776" s="5" t="s">
        <v>610</v>
      </c>
      <c r="C776" s="5" t="n">
        <v>1</v>
      </c>
      <c r="D776" s="6" t="n">
        <v>600000</v>
      </c>
      <c r="E776" s="7" t="n">
        <v>44062</v>
      </c>
      <c r="F776" s="7" t="n">
        <v>44113</v>
      </c>
      <c r="G776" s="5" t="s">
        <v>21</v>
      </c>
      <c r="H776" s="7" t="n">
        <v>44136</v>
      </c>
    </row>
    <row r="777" customFormat="false" ht="15" hidden="false" customHeight="false" outlineLevel="0" collapsed="false">
      <c r="A777" s="5" t="s">
        <v>798</v>
      </c>
      <c r="B777" s="5" t="s">
        <v>610</v>
      </c>
      <c r="C777" s="5" t="n">
        <v>1</v>
      </c>
      <c r="D777" s="6" t="n">
        <v>1200000</v>
      </c>
      <c r="E777" s="7" t="n">
        <v>44157</v>
      </c>
      <c r="F777" s="7" t="n">
        <v>44158</v>
      </c>
      <c r="G777" s="5" t="s">
        <v>21</v>
      </c>
      <c r="H777" s="7" t="n">
        <v>44429</v>
      </c>
    </row>
    <row r="778" customFormat="false" ht="15" hidden="false" customHeight="false" outlineLevel="0" collapsed="false">
      <c r="A778" s="5" t="s">
        <v>799</v>
      </c>
      <c r="B778" s="5" t="s">
        <v>610</v>
      </c>
      <c r="C778" s="5" t="n">
        <v>1</v>
      </c>
      <c r="D778" s="6" t="n">
        <v>1200000</v>
      </c>
      <c r="E778" s="7" t="n">
        <v>44106</v>
      </c>
      <c r="F778" s="7" t="n">
        <v>44129</v>
      </c>
      <c r="G778" s="5" t="s">
        <v>21</v>
      </c>
      <c r="H778" s="7" t="n">
        <v>44152</v>
      </c>
    </row>
    <row r="779" customFormat="false" ht="15" hidden="false" customHeight="false" outlineLevel="0" collapsed="false">
      <c r="A779" s="5" t="s">
        <v>800</v>
      </c>
      <c r="B779" s="5" t="s">
        <v>610</v>
      </c>
      <c r="C779" s="5" t="n">
        <v>1</v>
      </c>
      <c r="D779" s="6" t="n">
        <v>600000</v>
      </c>
      <c r="E779" s="7" t="n">
        <v>44041</v>
      </c>
      <c r="F779" s="7" t="n">
        <v>44051</v>
      </c>
      <c r="G779" s="5" t="s">
        <v>21</v>
      </c>
      <c r="H779" s="7" t="n">
        <v>44069</v>
      </c>
    </row>
    <row r="780" customFormat="false" ht="15" hidden="false" customHeight="false" outlineLevel="0" collapsed="false">
      <c r="A780" s="5" t="s">
        <v>801</v>
      </c>
      <c r="B780" s="5" t="s">
        <v>610</v>
      </c>
      <c r="C780" s="5" t="n">
        <v>1</v>
      </c>
      <c r="D780" s="6" t="n">
        <v>600000</v>
      </c>
      <c r="E780" s="7" t="n">
        <v>44187</v>
      </c>
      <c r="F780" s="7" t="n">
        <v>44200</v>
      </c>
      <c r="G780" s="5" t="s">
        <v>21</v>
      </c>
      <c r="H780" s="7" t="n">
        <v>44653</v>
      </c>
    </row>
    <row r="781" customFormat="false" ht="15" hidden="false" customHeight="false" outlineLevel="0" collapsed="false">
      <c r="A781" s="5" t="s">
        <v>802</v>
      </c>
      <c r="B781" s="5" t="s">
        <v>610</v>
      </c>
      <c r="C781" s="5" t="n">
        <v>1</v>
      </c>
      <c r="D781" s="6" t="n">
        <v>300000</v>
      </c>
      <c r="E781" s="7" t="n">
        <v>43957</v>
      </c>
      <c r="F781" s="7" t="n">
        <v>43961</v>
      </c>
      <c r="G781" s="5" t="s">
        <v>21</v>
      </c>
      <c r="H781" s="7" t="n">
        <v>44432</v>
      </c>
    </row>
    <row r="782" customFormat="false" ht="15" hidden="false" customHeight="false" outlineLevel="0" collapsed="false">
      <c r="A782" s="5" t="s">
        <v>803</v>
      </c>
      <c r="B782" s="5" t="s">
        <v>610</v>
      </c>
      <c r="C782" s="5" t="n">
        <v>1</v>
      </c>
      <c r="D782" s="6" t="n">
        <v>450000</v>
      </c>
      <c r="E782" s="7" t="n">
        <v>44093</v>
      </c>
      <c r="F782" s="7" t="n">
        <v>44098</v>
      </c>
      <c r="G782" s="5" t="s">
        <v>21</v>
      </c>
      <c r="H782" s="7" t="n">
        <v>44124</v>
      </c>
    </row>
    <row r="783" customFormat="false" ht="15" hidden="false" customHeight="false" outlineLevel="0" collapsed="false">
      <c r="A783" s="5" t="s">
        <v>804</v>
      </c>
      <c r="B783" s="5" t="s">
        <v>610</v>
      </c>
      <c r="C783" s="5" t="n">
        <v>1</v>
      </c>
      <c r="D783" s="6" t="n">
        <v>450000</v>
      </c>
      <c r="E783" s="7" t="n">
        <v>44137</v>
      </c>
      <c r="F783" s="7" t="n">
        <v>44137</v>
      </c>
      <c r="G783" s="5" t="s">
        <v>21</v>
      </c>
      <c r="H783" s="7" t="n">
        <v>44238</v>
      </c>
    </row>
    <row r="784" customFormat="false" ht="15" hidden="false" customHeight="false" outlineLevel="0" collapsed="false">
      <c r="A784" s="5" t="s">
        <v>805</v>
      </c>
      <c r="B784" s="5" t="s">
        <v>610</v>
      </c>
      <c r="C784" s="5" t="n">
        <v>1</v>
      </c>
      <c r="D784" s="6" t="n">
        <v>900000</v>
      </c>
      <c r="E784" s="7" t="n">
        <v>44014</v>
      </c>
      <c r="F784" s="7" t="n">
        <v>44073</v>
      </c>
      <c r="G784" s="5" t="s">
        <v>21</v>
      </c>
      <c r="H784" s="7" t="n">
        <v>44092</v>
      </c>
    </row>
    <row r="785" customFormat="false" ht="15" hidden="false" customHeight="false" outlineLevel="0" collapsed="false">
      <c r="A785" s="5" t="s">
        <v>806</v>
      </c>
      <c r="B785" s="5" t="s">
        <v>610</v>
      </c>
      <c r="C785" s="5" t="n">
        <v>1</v>
      </c>
      <c r="D785" s="6" t="n">
        <v>900000</v>
      </c>
      <c r="E785" s="7" t="n">
        <v>44044</v>
      </c>
      <c r="F785" s="7" t="n">
        <v>44110</v>
      </c>
      <c r="G785" s="5" t="s">
        <v>21</v>
      </c>
      <c r="H785" s="7" t="n">
        <v>45910</v>
      </c>
    </row>
    <row r="786" customFormat="false" ht="15" hidden="false" customHeight="false" outlineLevel="0" collapsed="false">
      <c r="A786" s="5" t="s">
        <v>807</v>
      </c>
      <c r="B786" s="5" t="s">
        <v>610</v>
      </c>
      <c r="C786" s="5" t="n">
        <v>1</v>
      </c>
      <c r="D786" s="6" t="n">
        <v>600000</v>
      </c>
      <c r="E786" s="7" t="n">
        <v>43974</v>
      </c>
      <c r="F786" s="7" t="n">
        <v>43991</v>
      </c>
      <c r="G786" s="5" t="s">
        <v>21</v>
      </c>
      <c r="H786" s="7" t="n">
        <v>44032</v>
      </c>
    </row>
    <row r="787" customFormat="false" ht="15" hidden="false" customHeight="false" outlineLevel="0" collapsed="false">
      <c r="A787" s="5" t="s">
        <v>808</v>
      </c>
      <c r="B787" s="5" t="s">
        <v>610</v>
      </c>
      <c r="C787" s="5" t="n">
        <v>1</v>
      </c>
      <c r="D787" s="6" t="n">
        <v>900000</v>
      </c>
      <c r="E787" s="7" t="n">
        <v>44023</v>
      </c>
      <c r="F787" s="7" t="n">
        <v>44035</v>
      </c>
      <c r="G787" s="5" t="s">
        <v>21</v>
      </c>
      <c r="H787" s="7" t="n">
        <v>44344</v>
      </c>
    </row>
    <row r="788" customFormat="false" ht="15" hidden="false" customHeight="false" outlineLevel="0" collapsed="false">
      <c r="A788" s="5" t="s">
        <v>809</v>
      </c>
      <c r="B788" s="5" t="s">
        <v>610</v>
      </c>
      <c r="C788" s="5" t="n">
        <v>1</v>
      </c>
      <c r="D788" s="6" t="n">
        <v>450000</v>
      </c>
      <c r="E788" s="7" t="n">
        <v>43931</v>
      </c>
      <c r="F788" s="7" t="n">
        <v>43960</v>
      </c>
      <c r="G788" s="5" t="s">
        <v>21</v>
      </c>
      <c r="H788" s="7" t="n">
        <v>44553</v>
      </c>
    </row>
    <row r="789" customFormat="false" ht="15" hidden="false" customHeight="false" outlineLevel="0" collapsed="false">
      <c r="A789" s="5" t="s">
        <v>810</v>
      </c>
      <c r="B789" s="5" t="s">
        <v>610</v>
      </c>
      <c r="C789" s="5" t="n">
        <v>1</v>
      </c>
      <c r="D789" s="6" t="n">
        <v>900000</v>
      </c>
      <c r="E789" s="7" t="n">
        <v>44506</v>
      </c>
      <c r="F789" s="7" t="n">
        <v>44527</v>
      </c>
      <c r="G789" s="5" t="s">
        <v>21</v>
      </c>
      <c r="H789" s="7" t="n">
        <v>44634</v>
      </c>
    </row>
    <row r="790" customFormat="false" ht="15" hidden="false" customHeight="false" outlineLevel="0" collapsed="false">
      <c r="A790" s="5" t="s">
        <v>811</v>
      </c>
      <c r="B790" s="5" t="s">
        <v>610</v>
      </c>
      <c r="C790" s="5" t="n">
        <v>1</v>
      </c>
      <c r="D790" s="6" t="n">
        <v>900000</v>
      </c>
      <c r="E790" s="7" t="n">
        <v>44250</v>
      </c>
      <c r="F790" s="7" t="n">
        <v>44273</v>
      </c>
      <c r="G790" s="5" t="s">
        <v>21</v>
      </c>
      <c r="H790" s="7" t="n">
        <v>44383</v>
      </c>
    </row>
    <row r="791" customFormat="false" ht="15" hidden="false" customHeight="false" outlineLevel="0" collapsed="false">
      <c r="A791" s="5" t="s">
        <v>812</v>
      </c>
      <c r="B791" s="5" t="s">
        <v>610</v>
      </c>
      <c r="C791" s="5" t="n">
        <v>1</v>
      </c>
      <c r="D791" s="6" t="n">
        <v>900000</v>
      </c>
      <c r="E791" s="7" t="n">
        <v>44234</v>
      </c>
      <c r="F791" s="7" t="n">
        <v>44234</v>
      </c>
      <c r="G791" s="5" t="s">
        <v>21</v>
      </c>
      <c r="H791" s="7" t="n">
        <v>44283</v>
      </c>
    </row>
    <row r="792" customFormat="false" ht="15" hidden="false" customHeight="false" outlineLevel="0" collapsed="false">
      <c r="A792" s="5" t="s">
        <v>813</v>
      </c>
      <c r="B792" s="5" t="s">
        <v>610</v>
      </c>
      <c r="C792" s="5" t="n">
        <v>1</v>
      </c>
      <c r="D792" s="6" t="n">
        <v>600000</v>
      </c>
      <c r="E792" s="7" t="n">
        <v>44416</v>
      </c>
      <c r="F792" s="7" t="n">
        <v>44479</v>
      </c>
      <c r="G792" s="5" t="s">
        <v>21</v>
      </c>
      <c r="H792" s="7" t="n">
        <v>44712</v>
      </c>
    </row>
    <row r="793" customFormat="false" ht="15" hidden="false" customHeight="false" outlineLevel="0" collapsed="false">
      <c r="A793" s="5" t="s">
        <v>814</v>
      </c>
      <c r="B793" s="5" t="s">
        <v>610</v>
      </c>
      <c r="C793" s="5" t="n">
        <v>1</v>
      </c>
      <c r="D793" s="6" t="n">
        <v>900000</v>
      </c>
      <c r="E793" s="7" t="n">
        <v>44546</v>
      </c>
      <c r="F793" s="7" t="n">
        <v>44560</v>
      </c>
      <c r="G793" s="5" t="s">
        <v>21</v>
      </c>
      <c r="H793" s="7" t="n">
        <v>44622</v>
      </c>
    </row>
    <row r="794" customFormat="false" ht="15" hidden="false" customHeight="false" outlineLevel="0" collapsed="false">
      <c r="A794" s="5" t="s">
        <v>815</v>
      </c>
      <c r="B794" s="5" t="s">
        <v>610</v>
      </c>
      <c r="C794" s="5" t="n">
        <v>1</v>
      </c>
      <c r="D794" s="6" t="n">
        <v>300000</v>
      </c>
      <c r="E794" s="7" t="n">
        <v>44535</v>
      </c>
      <c r="F794" s="7" t="n">
        <v>44562</v>
      </c>
      <c r="G794" s="5" t="s">
        <v>21</v>
      </c>
      <c r="H794" s="7" t="n">
        <v>44599</v>
      </c>
    </row>
    <row r="795" customFormat="false" ht="15" hidden="false" customHeight="false" outlineLevel="0" collapsed="false">
      <c r="A795" s="5" t="s">
        <v>816</v>
      </c>
      <c r="B795" s="5" t="s">
        <v>610</v>
      </c>
      <c r="C795" s="5" t="n">
        <v>2</v>
      </c>
      <c r="D795" s="6" t="n">
        <v>4500000</v>
      </c>
      <c r="E795" s="7" t="n">
        <v>44236</v>
      </c>
      <c r="F795" s="7" t="n">
        <v>44237</v>
      </c>
      <c r="G795" s="5" t="s">
        <v>21</v>
      </c>
      <c r="H795" s="7" t="n">
        <v>44635</v>
      </c>
    </row>
    <row r="796" customFormat="false" ht="15" hidden="false" customHeight="false" outlineLevel="0" collapsed="false">
      <c r="A796" s="5" t="s">
        <v>817</v>
      </c>
      <c r="B796" s="5" t="s">
        <v>610</v>
      </c>
      <c r="C796" s="5" t="n">
        <v>1</v>
      </c>
      <c r="D796" s="6" t="n">
        <v>1200000</v>
      </c>
      <c r="E796" s="7" t="n">
        <v>44442</v>
      </c>
      <c r="F796" s="7" t="n">
        <v>44451</v>
      </c>
      <c r="G796" s="5" t="s">
        <v>21</v>
      </c>
      <c r="H796" s="7" t="n">
        <v>44959</v>
      </c>
    </row>
    <row r="797" customFormat="false" ht="15" hidden="false" customHeight="false" outlineLevel="0" collapsed="false">
      <c r="A797" s="5" t="s">
        <v>818</v>
      </c>
      <c r="B797" s="5" t="s">
        <v>610</v>
      </c>
      <c r="C797" s="5" t="n">
        <v>1</v>
      </c>
      <c r="D797" s="6" t="n">
        <v>450000</v>
      </c>
      <c r="E797" s="7" t="n">
        <v>44501</v>
      </c>
      <c r="F797" s="7" t="n">
        <v>44501</v>
      </c>
      <c r="G797" s="5" t="s">
        <v>21</v>
      </c>
      <c r="H797" s="7" t="n">
        <v>44537</v>
      </c>
    </row>
    <row r="798" customFormat="false" ht="15" hidden="false" customHeight="false" outlineLevel="0" collapsed="false">
      <c r="A798" s="5" t="s">
        <v>819</v>
      </c>
      <c r="B798" s="5" t="s">
        <v>610</v>
      </c>
      <c r="C798" s="5" t="n">
        <v>2</v>
      </c>
      <c r="D798" s="6" t="n">
        <v>4500000</v>
      </c>
      <c r="E798" s="7" t="n">
        <v>44504</v>
      </c>
      <c r="F798" s="7" t="n">
        <v>44524</v>
      </c>
      <c r="G798" s="5" t="s">
        <v>21</v>
      </c>
      <c r="H798" s="7" t="n">
        <v>44758</v>
      </c>
    </row>
    <row r="799" customFormat="false" ht="15" hidden="false" customHeight="false" outlineLevel="0" collapsed="false">
      <c r="A799" s="5" t="s">
        <v>820</v>
      </c>
      <c r="B799" s="5" t="s">
        <v>610</v>
      </c>
      <c r="C799" s="5" t="n">
        <v>1</v>
      </c>
      <c r="D799" s="6" t="n">
        <v>450000</v>
      </c>
      <c r="E799" s="7" t="n">
        <v>44415</v>
      </c>
      <c r="F799" s="7" t="n">
        <v>44425</v>
      </c>
      <c r="G799" s="5" t="s">
        <v>21</v>
      </c>
      <c r="H799" s="7" t="n">
        <v>44478</v>
      </c>
    </row>
    <row r="800" customFormat="false" ht="15" hidden="false" customHeight="false" outlineLevel="0" collapsed="false">
      <c r="A800" s="5" t="s">
        <v>821</v>
      </c>
      <c r="B800" s="5" t="s">
        <v>610</v>
      </c>
      <c r="C800" s="5" t="n">
        <v>1</v>
      </c>
      <c r="D800" s="6" t="n">
        <v>900000</v>
      </c>
      <c r="E800" s="7" t="n">
        <v>44559</v>
      </c>
      <c r="F800" s="7" t="n">
        <v>44616</v>
      </c>
      <c r="G800" s="5" t="s">
        <v>21</v>
      </c>
      <c r="H800" s="7" t="n">
        <v>45073</v>
      </c>
    </row>
    <row r="801" customFormat="false" ht="15" hidden="false" customHeight="false" outlineLevel="0" collapsed="false">
      <c r="A801" s="5" t="s">
        <v>822</v>
      </c>
      <c r="B801" s="5" t="s">
        <v>610</v>
      </c>
      <c r="C801" s="5" t="n">
        <v>1</v>
      </c>
      <c r="D801" s="6" t="n">
        <v>450000</v>
      </c>
      <c r="E801" s="7" t="n">
        <v>44470</v>
      </c>
      <c r="F801" s="7" t="n">
        <v>44500</v>
      </c>
      <c r="G801" s="5" t="s">
        <v>21</v>
      </c>
      <c r="H801" s="7" t="n">
        <v>44589</v>
      </c>
    </row>
    <row r="802" customFormat="false" ht="15" hidden="false" customHeight="false" outlineLevel="0" collapsed="false">
      <c r="A802" s="5" t="s">
        <v>823</v>
      </c>
      <c r="B802" s="5" t="s">
        <v>610</v>
      </c>
      <c r="C802" s="5" t="n">
        <v>1</v>
      </c>
      <c r="D802" s="6" t="n">
        <v>1200000</v>
      </c>
      <c r="E802" s="7" t="n">
        <v>44242</v>
      </c>
      <c r="F802" s="7" t="n">
        <v>44269</v>
      </c>
      <c r="G802" s="5" t="s">
        <v>21</v>
      </c>
      <c r="H802" s="7" t="n">
        <v>45087</v>
      </c>
    </row>
    <row r="803" customFormat="false" ht="15" hidden="false" customHeight="false" outlineLevel="0" collapsed="false">
      <c r="A803" s="5" t="s">
        <v>824</v>
      </c>
      <c r="B803" s="5" t="s">
        <v>610</v>
      </c>
      <c r="C803" s="5" t="n">
        <v>1</v>
      </c>
      <c r="D803" s="6" t="n">
        <v>600000</v>
      </c>
      <c r="E803" s="7" t="n">
        <v>44432</v>
      </c>
      <c r="F803" s="7" t="n">
        <v>44451</v>
      </c>
      <c r="G803" s="5" t="s">
        <v>21</v>
      </c>
      <c r="H803" s="7" t="n">
        <v>44504</v>
      </c>
    </row>
    <row r="804" customFormat="false" ht="15" hidden="false" customHeight="false" outlineLevel="0" collapsed="false">
      <c r="A804" s="5" t="s">
        <v>825</v>
      </c>
      <c r="B804" s="5" t="s">
        <v>610</v>
      </c>
      <c r="C804" s="5" t="n">
        <v>1</v>
      </c>
      <c r="D804" s="6" t="n">
        <v>300000</v>
      </c>
      <c r="E804" s="7" t="n">
        <v>44440</v>
      </c>
      <c r="F804" s="7" t="n">
        <v>44463</v>
      </c>
      <c r="G804" s="5" t="s">
        <v>21</v>
      </c>
      <c r="H804" s="7" t="n">
        <v>44499</v>
      </c>
    </row>
    <row r="805" customFormat="false" ht="15" hidden="false" customHeight="false" outlineLevel="0" collapsed="false">
      <c r="A805" s="5" t="s">
        <v>826</v>
      </c>
      <c r="B805" s="5" t="s">
        <v>610</v>
      </c>
      <c r="C805" s="5" t="n">
        <v>1</v>
      </c>
      <c r="D805" s="6" t="n">
        <v>600000</v>
      </c>
      <c r="E805" s="7" t="n">
        <v>44417</v>
      </c>
      <c r="F805" s="7" t="n">
        <v>44438</v>
      </c>
      <c r="G805" s="5" t="s">
        <v>21</v>
      </c>
      <c r="H805" s="7" t="n">
        <v>44480</v>
      </c>
    </row>
    <row r="806" customFormat="false" ht="15" hidden="false" customHeight="false" outlineLevel="0" collapsed="false">
      <c r="A806" s="5" t="s">
        <v>827</v>
      </c>
      <c r="B806" s="5" t="s">
        <v>610</v>
      </c>
      <c r="C806" s="5" t="n">
        <v>1</v>
      </c>
      <c r="D806" s="6" t="n">
        <v>900000</v>
      </c>
      <c r="E806" s="7" t="n">
        <v>44305</v>
      </c>
      <c r="F806" s="7" t="n">
        <v>44424</v>
      </c>
      <c r="G806" s="5" t="s">
        <v>21</v>
      </c>
      <c r="H806" s="7" t="n">
        <v>44866</v>
      </c>
    </row>
    <row r="807" customFormat="false" ht="15" hidden="false" customHeight="false" outlineLevel="0" collapsed="false">
      <c r="A807" s="5" t="s">
        <v>828</v>
      </c>
      <c r="B807" s="5" t="s">
        <v>610</v>
      </c>
      <c r="C807" s="5" t="n">
        <v>1</v>
      </c>
      <c r="D807" s="6" t="n">
        <v>900000</v>
      </c>
      <c r="E807" s="7" t="n">
        <v>44248</v>
      </c>
      <c r="F807" s="7" t="n">
        <v>44310</v>
      </c>
      <c r="G807" s="5" t="s">
        <v>21</v>
      </c>
      <c r="H807" s="7" t="n">
        <v>44392</v>
      </c>
    </row>
    <row r="808" customFormat="false" ht="15" hidden="false" customHeight="false" outlineLevel="0" collapsed="false">
      <c r="A808" s="5" t="s">
        <v>829</v>
      </c>
      <c r="B808" s="5" t="s">
        <v>610</v>
      </c>
      <c r="C808" s="5" t="n">
        <v>3</v>
      </c>
      <c r="D808" s="6" t="n">
        <v>12000000</v>
      </c>
      <c r="E808" s="7" t="n">
        <v>44443</v>
      </c>
      <c r="F808" s="7" t="n">
        <v>44455</v>
      </c>
      <c r="G808" s="5" t="s">
        <v>21</v>
      </c>
      <c r="H808" s="7" t="n">
        <v>44526</v>
      </c>
    </row>
    <row r="809" customFormat="false" ht="15" hidden="false" customHeight="false" outlineLevel="0" collapsed="false">
      <c r="A809" s="5" t="s">
        <v>830</v>
      </c>
      <c r="B809" s="5" t="s">
        <v>610</v>
      </c>
      <c r="C809" s="5" t="n">
        <v>1</v>
      </c>
      <c r="D809" s="6" t="n">
        <v>900000</v>
      </c>
      <c r="E809" s="7" t="n">
        <v>44395</v>
      </c>
      <c r="F809" s="7" t="n">
        <v>44419</v>
      </c>
      <c r="G809" s="5" t="s">
        <v>21</v>
      </c>
      <c r="H809" s="7" t="n">
        <v>44498</v>
      </c>
    </row>
    <row r="810" customFormat="false" ht="15" hidden="false" customHeight="false" outlineLevel="0" collapsed="false">
      <c r="A810" s="5" t="s">
        <v>831</v>
      </c>
      <c r="B810" s="5" t="s">
        <v>610</v>
      </c>
      <c r="C810" s="5" t="n">
        <v>1</v>
      </c>
      <c r="D810" s="6" t="n">
        <v>450000</v>
      </c>
      <c r="E810" s="7" t="n">
        <v>44300</v>
      </c>
      <c r="F810" s="7" t="n">
        <v>44307</v>
      </c>
      <c r="G810" s="5" t="s">
        <v>21</v>
      </c>
      <c r="H810" s="7" t="n">
        <v>44314</v>
      </c>
    </row>
    <row r="811" customFormat="false" ht="15" hidden="false" customHeight="false" outlineLevel="0" collapsed="false">
      <c r="A811" s="5" t="s">
        <v>832</v>
      </c>
      <c r="B811" s="5" t="s">
        <v>610</v>
      </c>
      <c r="C811" s="5" t="n">
        <v>1</v>
      </c>
      <c r="D811" s="6" t="n">
        <v>300000</v>
      </c>
      <c r="E811" s="7" t="n">
        <v>44550</v>
      </c>
      <c r="F811" s="7" t="n">
        <v>44574</v>
      </c>
      <c r="G811" s="5" t="s">
        <v>21</v>
      </c>
      <c r="H811" s="7" t="n">
        <v>44625</v>
      </c>
    </row>
    <row r="812" customFormat="false" ht="15" hidden="false" customHeight="false" outlineLevel="0" collapsed="false">
      <c r="A812" s="5" t="s">
        <v>833</v>
      </c>
      <c r="B812" s="5" t="s">
        <v>610</v>
      </c>
      <c r="C812" s="5" t="n">
        <v>3</v>
      </c>
      <c r="D812" s="6" t="n">
        <v>12000000</v>
      </c>
      <c r="E812" s="7" t="n">
        <v>44499</v>
      </c>
      <c r="F812" s="7" t="n">
        <v>44500</v>
      </c>
      <c r="G812" s="5" t="s">
        <v>21</v>
      </c>
      <c r="H812" s="7" t="n">
        <v>44857</v>
      </c>
    </row>
    <row r="813" customFormat="false" ht="15" hidden="false" customHeight="false" outlineLevel="0" collapsed="false">
      <c r="A813" s="5" t="s">
        <v>834</v>
      </c>
      <c r="B813" s="5" t="s">
        <v>610</v>
      </c>
      <c r="C813" s="5" t="n">
        <v>3</v>
      </c>
      <c r="D813" s="6" t="n">
        <v>12000000</v>
      </c>
      <c r="E813" s="7" t="n">
        <v>44489</v>
      </c>
      <c r="F813" s="7" t="n">
        <v>44501</v>
      </c>
      <c r="G813" s="5" t="s">
        <v>21</v>
      </c>
      <c r="H813" s="7" t="n">
        <v>45502</v>
      </c>
    </row>
    <row r="814" customFormat="false" ht="15" hidden="false" customHeight="false" outlineLevel="0" collapsed="false">
      <c r="A814" s="5" t="s">
        <v>835</v>
      </c>
      <c r="B814" s="5" t="s">
        <v>610</v>
      </c>
      <c r="C814" s="5" t="n">
        <v>1</v>
      </c>
      <c r="D814" s="6" t="n">
        <v>450000</v>
      </c>
      <c r="E814" s="7" t="n">
        <v>44337</v>
      </c>
      <c r="F814" s="7" t="n">
        <v>44350</v>
      </c>
      <c r="G814" s="5" t="s">
        <v>21</v>
      </c>
      <c r="H814" s="7" t="n">
        <v>45311</v>
      </c>
    </row>
    <row r="815" customFormat="false" ht="15" hidden="false" customHeight="false" outlineLevel="0" collapsed="false">
      <c r="A815" s="5" t="s">
        <v>836</v>
      </c>
      <c r="B815" s="5" t="s">
        <v>610</v>
      </c>
      <c r="C815" s="5" t="n">
        <v>2</v>
      </c>
      <c r="D815" s="6" t="n">
        <v>4500000</v>
      </c>
      <c r="E815" s="7" t="n">
        <v>44250</v>
      </c>
      <c r="F815" s="7" t="n">
        <v>44264</v>
      </c>
      <c r="G815" s="5" t="s">
        <v>21</v>
      </c>
      <c r="H815" s="7" t="n">
        <v>44338</v>
      </c>
    </row>
    <row r="816" customFormat="false" ht="15" hidden="false" customHeight="false" outlineLevel="0" collapsed="false">
      <c r="A816" s="5" t="s">
        <v>837</v>
      </c>
      <c r="B816" s="5" t="s">
        <v>610</v>
      </c>
      <c r="C816" s="5" t="n">
        <v>1</v>
      </c>
      <c r="D816" s="6" t="n">
        <v>300000</v>
      </c>
      <c r="E816" s="7" t="n">
        <v>44470</v>
      </c>
      <c r="F816" s="7" t="n">
        <v>44503</v>
      </c>
      <c r="G816" s="5" t="s">
        <v>21</v>
      </c>
      <c r="H816" s="7" t="n">
        <v>44546</v>
      </c>
    </row>
    <row r="817" customFormat="false" ht="15" hidden="false" customHeight="false" outlineLevel="0" collapsed="false">
      <c r="A817" s="5" t="s">
        <v>838</v>
      </c>
      <c r="B817" s="5" t="s">
        <v>610</v>
      </c>
      <c r="C817" s="5" t="n">
        <v>1</v>
      </c>
      <c r="D817" s="6" t="n">
        <v>300000</v>
      </c>
      <c r="E817" s="7" t="n">
        <v>44288</v>
      </c>
      <c r="F817" s="7" t="n">
        <v>44293</v>
      </c>
      <c r="G817" s="5" t="s">
        <v>21</v>
      </c>
      <c r="H817" s="7" t="n">
        <v>44304</v>
      </c>
    </row>
    <row r="818" customFormat="false" ht="15" hidden="false" customHeight="false" outlineLevel="0" collapsed="false">
      <c r="A818" s="5" t="s">
        <v>839</v>
      </c>
      <c r="B818" s="5" t="s">
        <v>610</v>
      </c>
      <c r="C818" s="5" t="n">
        <v>1</v>
      </c>
      <c r="D818" s="6" t="n">
        <v>900000</v>
      </c>
      <c r="E818" s="7" t="n">
        <v>44383</v>
      </c>
      <c r="F818" s="7" t="n">
        <v>44391</v>
      </c>
      <c r="G818" s="5" t="s">
        <v>21</v>
      </c>
      <c r="H818" s="7" t="n">
        <v>44399</v>
      </c>
    </row>
    <row r="819" customFormat="false" ht="15" hidden="false" customHeight="false" outlineLevel="0" collapsed="false">
      <c r="A819" s="5" t="s">
        <v>840</v>
      </c>
      <c r="B819" s="5" t="s">
        <v>610</v>
      </c>
      <c r="C819" s="5" t="n">
        <v>1</v>
      </c>
      <c r="D819" s="6" t="n">
        <v>300000</v>
      </c>
      <c r="E819" s="7" t="n">
        <v>44558</v>
      </c>
      <c r="F819" s="7" t="n">
        <v>44568</v>
      </c>
      <c r="G819" s="5" t="s">
        <v>21</v>
      </c>
      <c r="H819" s="7" t="n">
        <v>44608</v>
      </c>
    </row>
    <row r="820" customFormat="false" ht="15" hidden="false" customHeight="false" outlineLevel="0" collapsed="false">
      <c r="A820" s="5" t="s">
        <v>841</v>
      </c>
      <c r="B820" s="5" t="s">
        <v>610</v>
      </c>
      <c r="C820" s="5" t="n">
        <v>1</v>
      </c>
      <c r="D820" s="6" t="n">
        <v>600000</v>
      </c>
      <c r="E820" s="7" t="n">
        <v>44245</v>
      </c>
      <c r="F820" s="7" t="n">
        <v>44270</v>
      </c>
      <c r="G820" s="5" t="s">
        <v>21</v>
      </c>
      <c r="H820" s="7" t="n">
        <v>44314</v>
      </c>
    </row>
    <row r="821" customFormat="false" ht="15" hidden="false" customHeight="false" outlineLevel="0" collapsed="false">
      <c r="A821" s="5" t="s">
        <v>842</v>
      </c>
      <c r="B821" s="5" t="s">
        <v>610</v>
      </c>
      <c r="C821" s="5" t="n">
        <v>2</v>
      </c>
      <c r="D821" s="6" t="n">
        <v>4500000</v>
      </c>
      <c r="E821" s="7" t="n">
        <v>44464</v>
      </c>
      <c r="F821" s="7" t="n">
        <v>44468</v>
      </c>
      <c r="G821" s="5" t="s">
        <v>21</v>
      </c>
      <c r="H821" s="7" t="n">
        <v>44549</v>
      </c>
    </row>
    <row r="822" customFormat="false" ht="15" hidden="false" customHeight="false" outlineLevel="0" collapsed="false">
      <c r="A822" s="5" t="s">
        <v>843</v>
      </c>
      <c r="B822" s="5" t="s">
        <v>610</v>
      </c>
      <c r="C822" s="5" t="n">
        <v>2</v>
      </c>
      <c r="D822" s="6" t="n">
        <v>4500000</v>
      </c>
      <c r="E822" s="7" t="n">
        <v>44347</v>
      </c>
      <c r="F822" s="7" t="n">
        <v>44349</v>
      </c>
      <c r="G822" s="5" t="s">
        <v>21</v>
      </c>
      <c r="H822" s="7" t="n">
        <v>44624</v>
      </c>
    </row>
    <row r="823" customFormat="false" ht="15" hidden="false" customHeight="false" outlineLevel="0" collapsed="false">
      <c r="A823" s="5" t="s">
        <v>844</v>
      </c>
      <c r="B823" s="5" t="s">
        <v>610</v>
      </c>
      <c r="C823" s="5" t="n">
        <v>1</v>
      </c>
      <c r="D823" s="6" t="n">
        <v>450000</v>
      </c>
      <c r="E823" s="7" t="n">
        <v>44556</v>
      </c>
      <c r="F823" s="7" t="n">
        <v>44559</v>
      </c>
      <c r="G823" s="5" t="s">
        <v>21</v>
      </c>
      <c r="H823" s="7" t="n">
        <v>45724</v>
      </c>
    </row>
    <row r="824" customFormat="false" ht="15" hidden="false" customHeight="false" outlineLevel="0" collapsed="false">
      <c r="A824" s="5" t="s">
        <v>845</v>
      </c>
      <c r="B824" s="5" t="s">
        <v>610</v>
      </c>
      <c r="C824" s="5" t="n">
        <v>1</v>
      </c>
      <c r="D824" s="6" t="n">
        <v>450000</v>
      </c>
      <c r="E824" s="7" t="n">
        <v>44543</v>
      </c>
      <c r="F824" s="7" t="n">
        <v>44574</v>
      </c>
      <c r="G824" s="5" t="s">
        <v>21</v>
      </c>
      <c r="H824" s="7" t="n">
        <v>44588</v>
      </c>
    </row>
    <row r="825" customFormat="false" ht="15" hidden="false" customHeight="false" outlineLevel="0" collapsed="false">
      <c r="A825" s="5" t="s">
        <v>846</v>
      </c>
      <c r="B825" s="5" t="s">
        <v>610</v>
      </c>
      <c r="C825" s="5" t="n">
        <v>1</v>
      </c>
      <c r="D825" s="6" t="n">
        <v>300000</v>
      </c>
      <c r="E825" s="7" t="n">
        <v>44265</v>
      </c>
      <c r="F825" s="7" t="n">
        <v>44267</v>
      </c>
      <c r="G825" s="5" t="s">
        <v>21</v>
      </c>
      <c r="H825" s="7" t="n">
        <v>44317</v>
      </c>
    </row>
    <row r="826" customFormat="false" ht="15" hidden="false" customHeight="false" outlineLevel="0" collapsed="false">
      <c r="A826" s="5" t="s">
        <v>847</v>
      </c>
      <c r="B826" s="5" t="s">
        <v>610</v>
      </c>
      <c r="C826" s="5" t="n">
        <v>1</v>
      </c>
      <c r="D826" s="6" t="n">
        <v>450000</v>
      </c>
      <c r="E826" s="7" t="n">
        <v>44418</v>
      </c>
      <c r="F826" s="7" t="n">
        <v>44442</v>
      </c>
      <c r="G826" s="5" t="s">
        <v>21</v>
      </c>
      <c r="H826" s="7" t="n">
        <v>44530</v>
      </c>
    </row>
    <row r="827" customFormat="false" ht="15" hidden="false" customHeight="false" outlineLevel="0" collapsed="false">
      <c r="A827" s="5" t="s">
        <v>848</v>
      </c>
      <c r="B827" s="5" t="s">
        <v>610</v>
      </c>
      <c r="C827" s="5" t="n">
        <v>3</v>
      </c>
      <c r="D827" s="6" t="n">
        <v>12000000</v>
      </c>
      <c r="E827" s="7" t="n">
        <v>44397</v>
      </c>
      <c r="F827" s="7" t="n">
        <v>44400</v>
      </c>
      <c r="G827" s="5" t="s">
        <v>21</v>
      </c>
      <c r="H827" s="7" t="n">
        <v>44408</v>
      </c>
    </row>
    <row r="828" customFormat="false" ht="15" hidden="false" customHeight="false" outlineLevel="0" collapsed="false">
      <c r="A828" s="5" t="s">
        <v>849</v>
      </c>
      <c r="B828" s="5" t="s">
        <v>610</v>
      </c>
      <c r="C828" s="5" t="n">
        <v>1</v>
      </c>
      <c r="D828" s="6" t="n">
        <v>600000</v>
      </c>
      <c r="E828" s="7" t="n">
        <v>44201</v>
      </c>
      <c r="F828" s="7" t="n">
        <v>44203</v>
      </c>
      <c r="G828" s="5" t="s">
        <v>21</v>
      </c>
      <c r="H828" s="7" t="n">
        <v>44389</v>
      </c>
    </row>
    <row r="829" customFormat="false" ht="15" hidden="false" customHeight="false" outlineLevel="0" collapsed="false">
      <c r="A829" s="5" t="s">
        <v>850</v>
      </c>
      <c r="B829" s="5" t="s">
        <v>610</v>
      </c>
      <c r="C829" s="5" t="n">
        <v>1</v>
      </c>
      <c r="D829" s="6" t="n">
        <v>900000</v>
      </c>
      <c r="E829" s="7" t="n">
        <v>44241</v>
      </c>
      <c r="F829" s="7" t="n">
        <v>44271</v>
      </c>
      <c r="G829" s="5" t="s">
        <v>21</v>
      </c>
      <c r="H829" s="7" t="n">
        <v>44301</v>
      </c>
    </row>
    <row r="830" customFormat="false" ht="15" hidden="false" customHeight="false" outlineLevel="0" collapsed="false">
      <c r="A830" s="5" t="s">
        <v>851</v>
      </c>
      <c r="B830" s="5" t="s">
        <v>610</v>
      </c>
      <c r="C830" s="5" t="n">
        <v>1</v>
      </c>
      <c r="D830" s="6" t="n">
        <v>1200000</v>
      </c>
      <c r="E830" s="7" t="n">
        <v>44533</v>
      </c>
      <c r="F830" s="7" t="n">
        <v>44651</v>
      </c>
      <c r="G830" s="5" t="s">
        <v>21</v>
      </c>
      <c r="H830" s="7" t="n">
        <v>44931</v>
      </c>
    </row>
    <row r="831" customFormat="false" ht="15" hidden="false" customHeight="false" outlineLevel="0" collapsed="false">
      <c r="A831" s="5" t="s">
        <v>852</v>
      </c>
      <c r="B831" s="5" t="s">
        <v>610</v>
      </c>
      <c r="C831" s="5" t="n">
        <v>1</v>
      </c>
      <c r="D831" s="6" t="n">
        <v>450000</v>
      </c>
      <c r="E831" s="7" t="n">
        <v>44372</v>
      </c>
      <c r="F831" s="7" t="n">
        <v>44378</v>
      </c>
      <c r="G831" s="5" t="s">
        <v>21</v>
      </c>
      <c r="H831" s="7" t="n">
        <v>44645</v>
      </c>
    </row>
    <row r="832" customFormat="false" ht="15" hidden="false" customHeight="false" outlineLevel="0" collapsed="false">
      <c r="A832" s="5" t="s">
        <v>853</v>
      </c>
      <c r="B832" s="5" t="s">
        <v>610</v>
      </c>
      <c r="C832" s="5" t="n">
        <v>1</v>
      </c>
      <c r="D832" s="6" t="n">
        <v>600000</v>
      </c>
      <c r="E832" s="7" t="n">
        <v>44411</v>
      </c>
      <c r="F832" s="7" t="n">
        <v>44422</v>
      </c>
      <c r="G832" s="5" t="s">
        <v>21</v>
      </c>
      <c r="H832" s="7" t="n">
        <v>45237</v>
      </c>
    </row>
    <row r="833" customFormat="false" ht="15" hidden="false" customHeight="false" outlineLevel="0" collapsed="false">
      <c r="A833" s="5" t="s">
        <v>854</v>
      </c>
      <c r="B833" s="5" t="s">
        <v>610</v>
      </c>
      <c r="C833" s="5" t="n">
        <v>1</v>
      </c>
      <c r="D833" s="6" t="n">
        <v>900000</v>
      </c>
      <c r="E833" s="7" t="n">
        <v>44785</v>
      </c>
      <c r="F833" s="7" t="n">
        <v>44984</v>
      </c>
      <c r="G833" s="5" t="s">
        <v>21</v>
      </c>
      <c r="H833" s="7" t="n">
        <v>45059</v>
      </c>
    </row>
    <row r="834" customFormat="false" ht="15" hidden="false" customHeight="false" outlineLevel="0" collapsed="false">
      <c r="A834" s="5" t="s">
        <v>855</v>
      </c>
      <c r="B834" s="5" t="s">
        <v>610</v>
      </c>
      <c r="C834" s="5" t="n">
        <v>1</v>
      </c>
      <c r="D834" s="6" t="n">
        <v>450000</v>
      </c>
      <c r="E834" s="7" t="n">
        <v>44601</v>
      </c>
      <c r="F834" s="7" t="n">
        <v>44626</v>
      </c>
      <c r="G834" s="5" t="s">
        <v>21</v>
      </c>
      <c r="H834" s="7" t="n">
        <v>45241</v>
      </c>
    </row>
    <row r="835" customFormat="false" ht="15" hidden="false" customHeight="false" outlineLevel="0" collapsed="false">
      <c r="A835" s="5" t="s">
        <v>856</v>
      </c>
      <c r="B835" s="5" t="s">
        <v>610</v>
      </c>
      <c r="C835" s="5" t="n">
        <v>1</v>
      </c>
      <c r="D835" s="6" t="n">
        <v>300000</v>
      </c>
      <c r="E835" s="7" t="n">
        <v>44666</v>
      </c>
      <c r="F835" s="7" t="n">
        <v>44667</v>
      </c>
      <c r="G835" s="5" t="s">
        <v>21</v>
      </c>
      <c r="H835" s="7" t="n">
        <v>44695</v>
      </c>
    </row>
    <row r="836" customFormat="false" ht="15" hidden="false" customHeight="false" outlineLevel="0" collapsed="false">
      <c r="A836" s="5" t="s">
        <v>857</v>
      </c>
      <c r="B836" s="5" t="s">
        <v>610</v>
      </c>
      <c r="C836" s="5" t="n">
        <v>1</v>
      </c>
      <c r="D836" s="6" t="n">
        <v>600000</v>
      </c>
      <c r="E836" s="7" t="n">
        <v>44888</v>
      </c>
      <c r="F836" s="7" t="n">
        <v>44900</v>
      </c>
      <c r="G836" s="5" t="s">
        <v>21</v>
      </c>
      <c r="H836" s="7" t="n">
        <v>44916</v>
      </c>
    </row>
    <row r="837" customFormat="false" ht="15" hidden="false" customHeight="false" outlineLevel="0" collapsed="false">
      <c r="A837" s="5" t="s">
        <v>858</v>
      </c>
      <c r="B837" s="5" t="s">
        <v>610</v>
      </c>
      <c r="C837" s="5" t="n">
        <v>1</v>
      </c>
      <c r="D837" s="6" t="n">
        <v>450000</v>
      </c>
      <c r="E837" s="7" t="n">
        <v>44756</v>
      </c>
      <c r="F837" s="7" t="n">
        <v>44763</v>
      </c>
      <c r="G837" s="5" t="s">
        <v>21</v>
      </c>
      <c r="H837" s="7" t="n">
        <v>44875</v>
      </c>
    </row>
    <row r="838" customFormat="false" ht="15" hidden="false" customHeight="false" outlineLevel="0" collapsed="false">
      <c r="A838" s="5" t="s">
        <v>859</v>
      </c>
      <c r="B838" s="5" t="s">
        <v>610</v>
      </c>
      <c r="C838" s="5" t="n">
        <v>1</v>
      </c>
      <c r="D838" s="6" t="n">
        <v>450000</v>
      </c>
      <c r="E838" s="7" t="n">
        <v>44587</v>
      </c>
      <c r="F838" s="7" t="n">
        <v>44592</v>
      </c>
      <c r="G838" s="5" t="s">
        <v>21</v>
      </c>
      <c r="H838" s="7" t="n">
        <v>44723</v>
      </c>
    </row>
    <row r="839" customFormat="false" ht="15" hidden="false" customHeight="false" outlineLevel="0" collapsed="false">
      <c r="A839" s="5" t="s">
        <v>860</v>
      </c>
      <c r="B839" s="5" t="s">
        <v>610</v>
      </c>
      <c r="C839" s="5" t="n">
        <v>1</v>
      </c>
      <c r="D839" s="6" t="n">
        <v>1200000</v>
      </c>
      <c r="E839" s="7" t="n">
        <v>44694</v>
      </c>
      <c r="F839" s="7" t="n">
        <v>44714</v>
      </c>
      <c r="G839" s="5" t="s">
        <v>21</v>
      </c>
      <c r="H839" s="7" t="n">
        <v>44722</v>
      </c>
    </row>
    <row r="840" customFormat="false" ht="15" hidden="false" customHeight="false" outlineLevel="0" collapsed="false">
      <c r="A840" s="5" t="s">
        <v>861</v>
      </c>
      <c r="B840" s="5" t="s">
        <v>610</v>
      </c>
      <c r="C840" s="5" t="n">
        <v>1</v>
      </c>
      <c r="D840" s="6" t="n">
        <v>450000</v>
      </c>
      <c r="E840" s="7" t="n">
        <v>44718</v>
      </c>
      <c r="F840" s="7" t="n">
        <v>44763</v>
      </c>
      <c r="G840" s="5" t="s">
        <v>21</v>
      </c>
      <c r="H840" s="7" t="n">
        <v>44777</v>
      </c>
    </row>
    <row r="841" customFormat="false" ht="15" hidden="false" customHeight="false" outlineLevel="0" collapsed="false">
      <c r="A841" s="5" t="s">
        <v>862</v>
      </c>
      <c r="B841" s="5" t="s">
        <v>610</v>
      </c>
      <c r="C841" s="5" t="n">
        <v>1</v>
      </c>
      <c r="D841" s="6" t="n">
        <v>300000</v>
      </c>
      <c r="E841" s="7" t="n">
        <v>44805</v>
      </c>
      <c r="F841" s="7" t="n">
        <v>44808</v>
      </c>
      <c r="G841" s="5" t="s">
        <v>21</v>
      </c>
      <c r="H841" s="7" t="n">
        <v>45089</v>
      </c>
    </row>
    <row r="842" customFormat="false" ht="15" hidden="false" customHeight="false" outlineLevel="0" collapsed="false">
      <c r="A842" s="5" t="s">
        <v>863</v>
      </c>
      <c r="B842" s="5" t="s">
        <v>610</v>
      </c>
      <c r="C842" s="5" t="n">
        <v>1</v>
      </c>
      <c r="D842" s="6" t="n">
        <v>900000</v>
      </c>
      <c r="E842" s="7" t="n">
        <v>44604</v>
      </c>
      <c r="F842" s="7" t="n">
        <v>44633</v>
      </c>
      <c r="G842" s="5" t="s">
        <v>21</v>
      </c>
      <c r="H842" s="7" t="n">
        <v>44672</v>
      </c>
    </row>
    <row r="843" customFormat="false" ht="15" hidden="false" customHeight="false" outlineLevel="0" collapsed="false">
      <c r="A843" s="5" t="s">
        <v>864</v>
      </c>
      <c r="B843" s="5" t="s">
        <v>610</v>
      </c>
      <c r="C843" s="5" t="n">
        <v>3</v>
      </c>
      <c r="D843" s="6" t="n">
        <v>12000000</v>
      </c>
      <c r="E843" s="7" t="n">
        <v>44716</v>
      </c>
      <c r="F843" s="7" t="n">
        <v>44751</v>
      </c>
      <c r="G843" s="5" t="s">
        <v>246</v>
      </c>
      <c r="H843" s="7"/>
    </row>
    <row r="844" customFormat="false" ht="15" hidden="false" customHeight="false" outlineLevel="0" collapsed="false">
      <c r="A844" s="5" t="s">
        <v>865</v>
      </c>
      <c r="B844" s="5" t="s">
        <v>610</v>
      </c>
      <c r="C844" s="5" t="n">
        <v>1</v>
      </c>
      <c r="D844" s="6" t="n">
        <v>600000</v>
      </c>
      <c r="E844" s="7" t="n">
        <v>44717</v>
      </c>
      <c r="F844" s="7" t="n">
        <v>44720</v>
      </c>
      <c r="G844" s="5" t="s">
        <v>21</v>
      </c>
      <c r="H844" s="7" t="n">
        <v>44910</v>
      </c>
    </row>
    <row r="845" customFormat="false" ht="15" hidden="false" customHeight="false" outlineLevel="0" collapsed="false">
      <c r="A845" s="5" t="s">
        <v>866</v>
      </c>
      <c r="B845" s="5" t="s">
        <v>610</v>
      </c>
      <c r="C845" s="5" t="n">
        <v>1</v>
      </c>
      <c r="D845" s="6" t="n">
        <v>300000</v>
      </c>
      <c r="E845" s="7" t="n">
        <v>44843</v>
      </c>
      <c r="F845" s="7" t="n">
        <v>44864</v>
      </c>
      <c r="G845" s="5" t="s">
        <v>21</v>
      </c>
      <c r="H845" s="7" t="n">
        <v>44926</v>
      </c>
    </row>
    <row r="846" customFormat="false" ht="15" hidden="false" customHeight="false" outlineLevel="0" collapsed="false">
      <c r="A846" s="5" t="s">
        <v>867</v>
      </c>
      <c r="B846" s="5" t="s">
        <v>610</v>
      </c>
      <c r="C846" s="5" t="n">
        <v>2</v>
      </c>
      <c r="D846" s="6" t="n">
        <v>4500000</v>
      </c>
      <c r="E846" s="7" t="n">
        <v>44689</v>
      </c>
      <c r="F846" s="7" t="n">
        <v>44698</v>
      </c>
      <c r="G846" s="5" t="s">
        <v>21</v>
      </c>
      <c r="H846" s="7" t="n">
        <v>44724</v>
      </c>
    </row>
    <row r="847" customFormat="false" ht="15" hidden="false" customHeight="false" outlineLevel="0" collapsed="false">
      <c r="A847" s="5" t="s">
        <v>868</v>
      </c>
      <c r="B847" s="5" t="s">
        <v>610</v>
      </c>
      <c r="C847" s="5" t="n">
        <v>2</v>
      </c>
      <c r="D847" s="6" t="n">
        <v>4500000</v>
      </c>
      <c r="E847" s="7" t="n">
        <v>44872</v>
      </c>
      <c r="F847" s="7" t="n">
        <v>44884</v>
      </c>
      <c r="G847" s="5" t="s">
        <v>21</v>
      </c>
      <c r="H847" s="7" t="n">
        <v>45059</v>
      </c>
    </row>
    <row r="848" customFormat="false" ht="15" hidden="false" customHeight="false" outlineLevel="0" collapsed="false">
      <c r="A848" s="5" t="s">
        <v>869</v>
      </c>
      <c r="B848" s="5" t="s">
        <v>610</v>
      </c>
      <c r="C848" s="5" t="n">
        <v>1</v>
      </c>
      <c r="D848" s="6" t="n">
        <v>300000</v>
      </c>
      <c r="E848" s="7" t="n">
        <v>44781</v>
      </c>
      <c r="F848" s="7" t="n">
        <v>44784</v>
      </c>
      <c r="G848" s="5" t="s">
        <v>21</v>
      </c>
      <c r="H848" s="7" t="n">
        <v>45156</v>
      </c>
    </row>
    <row r="849" customFormat="false" ht="15" hidden="false" customHeight="false" outlineLevel="0" collapsed="false">
      <c r="A849" s="5" t="s">
        <v>870</v>
      </c>
      <c r="B849" s="5" t="s">
        <v>610</v>
      </c>
      <c r="C849" s="5" t="n">
        <v>1</v>
      </c>
      <c r="D849" s="6" t="n">
        <v>1200000</v>
      </c>
      <c r="E849" s="7" t="n">
        <v>44743</v>
      </c>
      <c r="F849" s="7" t="n">
        <v>44750</v>
      </c>
      <c r="G849" s="5" t="s">
        <v>21</v>
      </c>
      <c r="H849" s="7" t="n">
        <v>44858</v>
      </c>
    </row>
    <row r="850" customFormat="false" ht="15" hidden="false" customHeight="false" outlineLevel="0" collapsed="false">
      <c r="A850" s="5" t="s">
        <v>871</v>
      </c>
      <c r="B850" s="5" t="s">
        <v>610</v>
      </c>
      <c r="C850" s="5" t="n">
        <v>1</v>
      </c>
      <c r="D850" s="6" t="n">
        <v>450000</v>
      </c>
      <c r="E850" s="7" t="n">
        <v>44590</v>
      </c>
      <c r="F850" s="7" t="n">
        <v>44615</v>
      </c>
      <c r="G850" s="5" t="s">
        <v>21</v>
      </c>
      <c r="H850" s="7" t="n">
        <v>44910</v>
      </c>
    </row>
    <row r="851" customFormat="false" ht="15" hidden="false" customHeight="false" outlineLevel="0" collapsed="false">
      <c r="A851" s="5" t="s">
        <v>872</v>
      </c>
      <c r="B851" s="5" t="s">
        <v>610</v>
      </c>
      <c r="C851" s="5" t="n">
        <v>1</v>
      </c>
      <c r="D851" s="6" t="n">
        <v>900000</v>
      </c>
      <c r="E851" s="7" t="n">
        <v>44826</v>
      </c>
      <c r="F851" s="7" t="n">
        <v>44839</v>
      </c>
      <c r="G851" s="5" t="s">
        <v>21</v>
      </c>
      <c r="H851" s="7" t="n">
        <v>45047</v>
      </c>
    </row>
    <row r="852" customFormat="false" ht="15" hidden="false" customHeight="false" outlineLevel="0" collapsed="false">
      <c r="A852" s="5" t="s">
        <v>873</v>
      </c>
      <c r="B852" s="5" t="s">
        <v>610</v>
      </c>
      <c r="C852" s="5" t="n">
        <v>1</v>
      </c>
      <c r="D852" s="6" t="n">
        <v>300000</v>
      </c>
      <c r="E852" s="7" t="n">
        <v>44751</v>
      </c>
      <c r="F852" s="7" t="n">
        <v>44797</v>
      </c>
      <c r="G852" s="5" t="s">
        <v>21</v>
      </c>
      <c r="H852" s="7" t="n">
        <v>44993</v>
      </c>
    </row>
    <row r="853" customFormat="false" ht="15" hidden="false" customHeight="false" outlineLevel="0" collapsed="false">
      <c r="A853" s="5" t="s">
        <v>874</v>
      </c>
      <c r="B853" s="5" t="s">
        <v>610</v>
      </c>
      <c r="C853" s="5" t="n">
        <v>1</v>
      </c>
      <c r="D853" s="6" t="n">
        <v>300000</v>
      </c>
      <c r="E853" s="7" t="n">
        <v>44730</v>
      </c>
      <c r="F853" s="7" t="n">
        <v>44730</v>
      </c>
      <c r="G853" s="5" t="s">
        <v>21</v>
      </c>
      <c r="H853" s="7" t="n">
        <v>44779</v>
      </c>
    </row>
    <row r="854" customFormat="false" ht="15" hidden="false" customHeight="false" outlineLevel="0" collapsed="false">
      <c r="A854" s="5" t="s">
        <v>875</v>
      </c>
      <c r="B854" s="5" t="s">
        <v>610</v>
      </c>
      <c r="C854" s="5" t="n">
        <v>1</v>
      </c>
      <c r="D854" s="6" t="n">
        <v>900000</v>
      </c>
      <c r="E854" s="7" t="n">
        <v>44810</v>
      </c>
      <c r="F854" s="7" t="n">
        <v>44870</v>
      </c>
      <c r="G854" s="5" t="s">
        <v>21</v>
      </c>
      <c r="H854" s="7" t="n">
        <v>44907</v>
      </c>
    </row>
    <row r="855" customFormat="false" ht="15" hidden="false" customHeight="false" outlineLevel="0" collapsed="false">
      <c r="A855" s="5" t="s">
        <v>876</v>
      </c>
      <c r="B855" s="5" t="s">
        <v>610</v>
      </c>
      <c r="C855" s="5" t="n">
        <v>1</v>
      </c>
      <c r="D855" s="6" t="n">
        <v>1200000</v>
      </c>
      <c r="E855" s="7" t="n">
        <v>44754</v>
      </c>
      <c r="F855" s="7" t="n">
        <v>44762</v>
      </c>
      <c r="G855" s="5" t="s">
        <v>21</v>
      </c>
      <c r="H855" s="7" t="n">
        <v>45056</v>
      </c>
    </row>
    <row r="856" customFormat="false" ht="15" hidden="false" customHeight="false" outlineLevel="0" collapsed="false">
      <c r="A856" s="5" t="s">
        <v>877</v>
      </c>
      <c r="B856" s="5" t="s">
        <v>610</v>
      </c>
      <c r="C856" s="5" t="n">
        <v>1</v>
      </c>
      <c r="D856" s="6" t="n">
        <v>900000</v>
      </c>
      <c r="E856" s="7" t="n">
        <v>44789</v>
      </c>
      <c r="F856" s="7" t="n">
        <v>44829</v>
      </c>
      <c r="G856" s="5" t="s">
        <v>21</v>
      </c>
      <c r="H856" s="7" t="n">
        <v>45468</v>
      </c>
    </row>
    <row r="857" customFormat="false" ht="15" hidden="false" customHeight="false" outlineLevel="0" collapsed="false">
      <c r="A857" s="5" t="s">
        <v>878</v>
      </c>
      <c r="B857" s="5" t="s">
        <v>610</v>
      </c>
      <c r="C857" s="5" t="n">
        <v>1</v>
      </c>
      <c r="D857" s="6" t="n">
        <v>300000</v>
      </c>
      <c r="E857" s="7" t="n">
        <v>44739</v>
      </c>
      <c r="F857" s="7" t="n">
        <v>44745</v>
      </c>
      <c r="G857" s="5" t="s">
        <v>21</v>
      </c>
      <c r="H857" s="7" t="n">
        <v>44937</v>
      </c>
    </row>
    <row r="858" customFormat="false" ht="15" hidden="false" customHeight="false" outlineLevel="0" collapsed="false">
      <c r="A858" s="5" t="s">
        <v>879</v>
      </c>
      <c r="B858" s="5" t="s">
        <v>610</v>
      </c>
      <c r="C858" s="5" t="n">
        <v>1</v>
      </c>
      <c r="D858" s="6" t="n">
        <v>300000</v>
      </c>
      <c r="E858" s="7" t="n">
        <v>44680</v>
      </c>
      <c r="F858" s="7" t="n">
        <v>44703</v>
      </c>
      <c r="G858" s="5" t="s">
        <v>21</v>
      </c>
      <c r="H858" s="7" t="n">
        <v>44812</v>
      </c>
    </row>
    <row r="859" customFormat="false" ht="15" hidden="false" customHeight="false" outlineLevel="0" collapsed="false">
      <c r="A859" s="5" t="s">
        <v>880</v>
      </c>
      <c r="B859" s="5" t="s">
        <v>610</v>
      </c>
      <c r="C859" s="5" t="n">
        <v>2</v>
      </c>
      <c r="D859" s="6" t="n">
        <v>4500000</v>
      </c>
      <c r="E859" s="7" t="n">
        <v>44874</v>
      </c>
      <c r="F859" s="7" t="n">
        <v>44904</v>
      </c>
      <c r="G859" s="5" t="s">
        <v>21</v>
      </c>
      <c r="H859" s="7" t="n">
        <v>44933</v>
      </c>
    </row>
    <row r="860" customFormat="false" ht="15" hidden="false" customHeight="false" outlineLevel="0" collapsed="false">
      <c r="A860" s="5" t="s">
        <v>881</v>
      </c>
      <c r="B860" s="5" t="s">
        <v>610</v>
      </c>
      <c r="C860" s="5" t="n">
        <v>1</v>
      </c>
      <c r="D860" s="6" t="n">
        <v>300000</v>
      </c>
      <c r="E860" s="7" t="n">
        <v>44749</v>
      </c>
      <c r="F860" s="7" t="n">
        <v>44750</v>
      </c>
      <c r="G860" s="5" t="s">
        <v>21</v>
      </c>
      <c r="H860" s="7" t="n">
        <v>44779</v>
      </c>
    </row>
    <row r="861" customFormat="false" ht="15" hidden="false" customHeight="false" outlineLevel="0" collapsed="false">
      <c r="A861" s="5" t="s">
        <v>882</v>
      </c>
      <c r="B861" s="5" t="s">
        <v>610</v>
      </c>
      <c r="C861" s="5" t="n">
        <v>1</v>
      </c>
      <c r="D861" s="6" t="n">
        <v>1200000</v>
      </c>
      <c r="E861" s="7" t="n">
        <v>44671</v>
      </c>
      <c r="F861" s="7" t="n">
        <v>44691</v>
      </c>
      <c r="G861" s="5" t="s">
        <v>21</v>
      </c>
      <c r="H861" s="7" t="n">
        <v>44806</v>
      </c>
    </row>
    <row r="862" customFormat="false" ht="15" hidden="false" customHeight="false" outlineLevel="0" collapsed="false">
      <c r="A862" s="5" t="s">
        <v>883</v>
      </c>
      <c r="B862" s="5" t="s">
        <v>610</v>
      </c>
      <c r="C862" s="5" t="n">
        <v>1</v>
      </c>
      <c r="D862" s="6" t="n">
        <v>450000</v>
      </c>
      <c r="E862" s="7" t="n">
        <v>44878</v>
      </c>
      <c r="F862" s="7" t="n">
        <v>44899</v>
      </c>
      <c r="G862" s="5" t="s">
        <v>21</v>
      </c>
      <c r="H862" s="7" t="n">
        <v>45516</v>
      </c>
    </row>
    <row r="863" customFormat="false" ht="15" hidden="false" customHeight="false" outlineLevel="0" collapsed="false">
      <c r="A863" s="5" t="s">
        <v>884</v>
      </c>
      <c r="B863" s="5" t="s">
        <v>610</v>
      </c>
      <c r="C863" s="5" t="n">
        <v>1</v>
      </c>
      <c r="D863" s="6" t="n">
        <v>450000</v>
      </c>
      <c r="E863" s="7" t="n">
        <v>44865</v>
      </c>
      <c r="F863" s="7" t="n">
        <v>44874</v>
      </c>
      <c r="G863" s="5" t="s">
        <v>21</v>
      </c>
      <c r="H863" s="7" t="n">
        <v>44937</v>
      </c>
    </row>
    <row r="864" customFormat="false" ht="15" hidden="false" customHeight="false" outlineLevel="0" collapsed="false">
      <c r="A864" s="5" t="s">
        <v>885</v>
      </c>
      <c r="B864" s="5" t="s">
        <v>610</v>
      </c>
      <c r="C864" s="5" t="n">
        <v>1</v>
      </c>
      <c r="D864" s="6" t="n">
        <v>300000</v>
      </c>
      <c r="E864" s="7" t="n">
        <v>44745</v>
      </c>
      <c r="F864" s="7" t="n">
        <v>44765</v>
      </c>
      <c r="G864" s="5" t="s">
        <v>21</v>
      </c>
      <c r="H864" s="7" t="n">
        <v>45093</v>
      </c>
    </row>
    <row r="865" customFormat="false" ht="15" hidden="false" customHeight="false" outlineLevel="0" collapsed="false">
      <c r="A865" s="5" t="s">
        <v>886</v>
      </c>
      <c r="B865" s="5" t="s">
        <v>610</v>
      </c>
      <c r="C865" s="5" t="n">
        <v>2</v>
      </c>
      <c r="D865" s="6" t="n">
        <v>4500000</v>
      </c>
      <c r="E865" s="7" t="n">
        <v>44748</v>
      </c>
      <c r="F865" s="7" t="n">
        <v>44753</v>
      </c>
      <c r="G865" s="5" t="s">
        <v>21</v>
      </c>
      <c r="H865" s="7" t="n">
        <v>44770</v>
      </c>
    </row>
    <row r="866" customFormat="false" ht="15" hidden="false" customHeight="false" outlineLevel="0" collapsed="false">
      <c r="A866" s="5" t="s">
        <v>887</v>
      </c>
      <c r="B866" s="5" t="s">
        <v>610</v>
      </c>
      <c r="C866" s="5" t="n">
        <v>1</v>
      </c>
      <c r="D866" s="6" t="n">
        <v>1200000</v>
      </c>
      <c r="E866" s="7" t="n">
        <v>44863</v>
      </c>
      <c r="F866" s="7" t="n">
        <v>44869</v>
      </c>
      <c r="G866" s="5" t="s">
        <v>21</v>
      </c>
      <c r="H866" s="7" t="n">
        <v>45049</v>
      </c>
    </row>
    <row r="867" customFormat="false" ht="15" hidden="false" customHeight="false" outlineLevel="0" collapsed="false">
      <c r="A867" s="5" t="s">
        <v>888</v>
      </c>
      <c r="B867" s="5" t="s">
        <v>610</v>
      </c>
      <c r="C867" s="5" t="n">
        <v>1</v>
      </c>
      <c r="D867" s="6" t="n">
        <v>1200000</v>
      </c>
      <c r="E867" s="7" t="n">
        <v>44824</v>
      </c>
      <c r="F867" s="7" t="n">
        <v>44825</v>
      </c>
      <c r="G867" s="5" t="s">
        <v>21</v>
      </c>
      <c r="H867" s="7" t="n">
        <v>44854</v>
      </c>
    </row>
    <row r="868" customFormat="false" ht="15" hidden="false" customHeight="false" outlineLevel="0" collapsed="false">
      <c r="A868" s="5" t="s">
        <v>889</v>
      </c>
      <c r="B868" s="5" t="s">
        <v>610</v>
      </c>
      <c r="C868" s="5" t="n">
        <v>1</v>
      </c>
      <c r="D868" s="6" t="n">
        <v>450000</v>
      </c>
      <c r="E868" s="7" t="n">
        <v>44577</v>
      </c>
      <c r="F868" s="7" t="n">
        <v>44600</v>
      </c>
      <c r="G868" s="5" t="s">
        <v>21</v>
      </c>
      <c r="H868" s="7" t="n">
        <v>44610</v>
      </c>
    </row>
    <row r="869" customFormat="false" ht="15" hidden="false" customHeight="false" outlineLevel="0" collapsed="false">
      <c r="A869" s="5" t="s">
        <v>890</v>
      </c>
      <c r="B869" s="5" t="s">
        <v>610</v>
      </c>
      <c r="C869" s="5" t="n">
        <v>1</v>
      </c>
      <c r="D869" s="6" t="n">
        <v>300000</v>
      </c>
      <c r="E869" s="7" t="n">
        <v>44638</v>
      </c>
      <c r="F869" s="7" t="n">
        <v>44640</v>
      </c>
      <c r="G869" s="5" t="s">
        <v>21</v>
      </c>
      <c r="H869" s="7" t="n">
        <v>44730</v>
      </c>
    </row>
    <row r="870" customFormat="false" ht="15" hidden="false" customHeight="false" outlineLevel="0" collapsed="false">
      <c r="A870" s="5" t="s">
        <v>891</v>
      </c>
      <c r="B870" s="5" t="s">
        <v>610</v>
      </c>
      <c r="C870" s="5" t="n">
        <v>1</v>
      </c>
      <c r="D870" s="6" t="n">
        <v>1200000</v>
      </c>
      <c r="E870" s="7" t="n">
        <v>44633</v>
      </c>
      <c r="F870" s="7" t="n">
        <v>44842</v>
      </c>
      <c r="G870" s="5" t="s">
        <v>21</v>
      </c>
      <c r="H870" s="7" t="n">
        <v>44855</v>
      </c>
    </row>
    <row r="871" customFormat="false" ht="15" hidden="false" customHeight="false" outlineLevel="0" collapsed="false">
      <c r="A871" s="5" t="s">
        <v>892</v>
      </c>
      <c r="B871" s="5" t="s">
        <v>610</v>
      </c>
      <c r="C871" s="5" t="n">
        <v>1</v>
      </c>
      <c r="D871" s="6" t="n">
        <v>900000</v>
      </c>
      <c r="E871" s="7" t="n">
        <v>44888</v>
      </c>
      <c r="F871" s="7" t="n">
        <v>44897</v>
      </c>
      <c r="G871" s="5" t="s">
        <v>21</v>
      </c>
      <c r="H871" s="7" t="n">
        <v>44923</v>
      </c>
    </row>
    <row r="872" customFormat="false" ht="15" hidden="false" customHeight="false" outlineLevel="0" collapsed="false">
      <c r="A872" s="5" t="s">
        <v>893</v>
      </c>
      <c r="B872" s="5" t="s">
        <v>610</v>
      </c>
      <c r="C872" s="5" t="n">
        <v>2</v>
      </c>
      <c r="D872" s="6" t="n">
        <v>4500000</v>
      </c>
      <c r="E872" s="7" t="n">
        <v>44817</v>
      </c>
      <c r="F872" s="7" t="n">
        <v>44824</v>
      </c>
      <c r="G872" s="5" t="s">
        <v>21</v>
      </c>
      <c r="H872" s="7" t="n">
        <v>45048</v>
      </c>
    </row>
    <row r="873" customFormat="false" ht="15" hidden="false" customHeight="false" outlineLevel="0" collapsed="false">
      <c r="A873" s="5" t="s">
        <v>894</v>
      </c>
      <c r="B873" s="5" t="s">
        <v>610</v>
      </c>
      <c r="C873" s="5" t="n">
        <v>1</v>
      </c>
      <c r="D873" s="6" t="n">
        <v>300000</v>
      </c>
      <c r="E873" s="7" t="n">
        <v>44782</v>
      </c>
      <c r="F873" s="7" t="n">
        <v>44797</v>
      </c>
      <c r="G873" s="5" t="s">
        <v>21</v>
      </c>
      <c r="H873" s="7" t="n">
        <v>45010</v>
      </c>
    </row>
    <row r="874" customFormat="false" ht="15" hidden="false" customHeight="false" outlineLevel="0" collapsed="false">
      <c r="A874" s="5" t="s">
        <v>895</v>
      </c>
      <c r="B874" s="5" t="s">
        <v>610</v>
      </c>
      <c r="C874" s="5" t="n">
        <v>1</v>
      </c>
      <c r="D874" s="6" t="n">
        <v>900000</v>
      </c>
      <c r="E874" s="7" t="n">
        <v>44878</v>
      </c>
      <c r="F874" s="7" t="n">
        <v>44932</v>
      </c>
      <c r="G874" s="5" t="s">
        <v>21</v>
      </c>
      <c r="H874" s="7" t="n">
        <v>44949</v>
      </c>
    </row>
    <row r="875" customFormat="false" ht="15" hidden="false" customHeight="false" outlineLevel="0" collapsed="false">
      <c r="A875" s="5" t="s">
        <v>896</v>
      </c>
      <c r="B875" s="5" t="s">
        <v>610</v>
      </c>
      <c r="C875" s="5" t="n">
        <v>1</v>
      </c>
      <c r="D875" s="6" t="n">
        <v>900000</v>
      </c>
      <c r="E875" s="7" t="n">
        <v>44697</v>
      </c>
      <c r="F875" s="7" t="n">
        <v>44745</v>
      </c>
      <c r="G875" s="5" t="s">
        <v>21</v>
      </c>
      <c r="H875" s="7" t="n">
        <v>45231</v>
      </c>
    </row>
    <row r="876" customFormat="false" ht="15" hidden="false" customHeight="false" outlineLevel="0" collapsed="false">
      <c r="A876" s="5" t="s">
        <v>897</v>
      </c>
      <c r="B876" s="5" t="s">
        <v>610</v>
      </c>
      <c r="C876" s="5" t="n">
        <v>1</v>
      </c>
      <c r="D876" s="6" t="n">
        <v>900000</v>
      </c>
      <c r="E876" s="7" t="n">
        <v>44796</v>
      </c>
      <c r="F876" s="7" t="n">
        <v>44804</v>
      </c>
      <c r="G876" s="5" t="s">
        <v>21</v>
      </c>
      <c r="H876" s="7" t="n">
        <v>45032</v>
      </c>
    </row>
    <row r="877" customFormat="false" ht="15" hidden="false" customHeight="false" outlineLevel="0" collapsed="false">
      <c r="A877" s="5" t="s">
        <v>898</v>
      </c>
      <c r="B877" s="5" t="s">
        <v>610</v>
      </c>
      <c r="C877" s="5" t="n">
        <v>1</v>
      </c>
      <c r="D877" s="6" t="n">
        <v>1200000</v>
      </c>
      <c r="E877" s="7" t="n">
        <v>44639</v>
      </c>
      <c r="F877" s="7" t="n">
        <v>45099</v>
      </c>
      <c r="G877" s="5" t="s">
        <v>21</v>
      </c>
      <c r="H877" s="7" t="n">
        <v>45116</v>
      </c>
    </row>
    <row r="878" customFormat="false" ht="15" hidden="false" customHeight="false" outlineLevel="0" collapsed="false">
      <c r="A878" s="5" t="s">
        <v>899</v>
      </c>
      <c r="B878" s="5" t="s">
        <v>610</v>
      </c>
      <c r="C878" s="5" t="n">
        <v>1</v>
      </c>
      <c r="D878" s="6" t="n">
        <v>450000</v>
      </c>
      <c r="E878" s="7" t="n">
        <v>44812</v>
      </c>
      <c r="F878" s="7" t="n">
        <v>44813</v>
      </c>
      <c r="G878" s="5" t="s">
        <v>21</v>
      </c>
      <c r="H878" s="7" t="n">
        <v>44834</v>
      </c>
    </row>
    <row r="879" customFormat="false" ht="15" hidden="false" customHeight="false" outlineLevel="0" collapsed="false">
      <c r="A879" s="5" t="s">
        <v>900</v>
      </c>
      <c r="B879" s="5" t="s">
        <v>610</v>
      </c>
      <c r="C879" s="5" t="n">
        <v>1</v>
      </c>
      <c r="D879" s="6" t="n">
        <v>600000</v>
      </c>
      <c r="E879" s="7" t="n">
        <v>44838</v>
      </c>
      <c r="F879" s="7" t="n">
        <v>44869</v>
      </c>
      <c r="G879" s="5" t="s">
        <v>21</v>
      </c>
      <c r="H879" s="7" t="n">
        <v>44973</v>
      </c>
    </row>
    <row r="880" customFormat="false" ht="15" hidden="false" customHeight="false" outlineLevel="0" collapsed="false">
      <c r="A880" s="5" t="s">
        <v>901</v>
      </c>
      <c r="B880" s="5" t="s">
        <v>610</v>
      </c>
      <c r="C880" s="5" t="n">
        <v>2</v>
      </c>
      <c r="D880" s="6" t="n">
        <v>4500000</v>
      </c>
      <c r="E880" s="7" t="n">
        <v>44841</v>
      </c>
      <c r="F880" s="7" t="n">
        <v>44853</v>
      </c>
      <c r="G880" s="5" t="s">
        <v>21</v>
      </c>
      <c r="H880" s="7" t="n">
        <v>44970</v>
      </c>
    </row>
    <row r="881" customFormat="false" ht="15" hidden="false" customHeight="false" outlineLevel="0" collapsed="false">
      <c r="A881" s="5" t="s">
        <v>902</v>
      </c>
      <c r="B881" s="5" t="s">
        <v>610</v>
      </c>
      <c r="C881" s="5" t="n">
        <v>2</v>
      </c>
      <c r="D881" s="6" t="n">
        <v>4500000</v>
      </c>
      <c r="E881" s="7" t="n">
        <v>44710</v>
      </c>
      <c r="F881" s="7" t="n">
        <v>44716</v>
      </c>
      <c r="G881" s="5" t="s">
        <v>21</v>
      </c>
      <c r="H881" s="7" t="n">
        <v>45162</v>
      </c>
    </row>
    <row r="882" customFormat="false" ht="15" hidden="false" customHeight="false" outlineLevel="0" collapsed="false">
      <c r="A882" s="5" t="s">
        <v>903</v>
      </c>
      <c r="B882" s="5" t="s">
        <v>610</v>
      </c>
      <c r="C882" s="5" t="n">
        <v>1</v>
      </c>
      <c r="D882" s="6" t="n">
        <v>1200000</v>
      </c>
      <c r="E882" s="7" t="n">
        <v>44608</v>
      </c>
      <c r="F882" s="7" t="n">
        <v>44665</v>
      </c>
      <c r="G882" s="5" t="s">
        <v>21</v>
      </c>
      <c r="H882" s="7" t="n">
        <v>45315</v>
      </c>
    </row>
    <row r="883" customFormat="false" ht="15" hidden="false" customHeight="false" outlineLevel="0" collapsed="false">
      <c r="A883" s="5" t="s">
        <v>904</v>
      </c>
      <c r="B883" s="5" t="s">
        <v>610</v>
      </c>
      <c r="C883" s="5" t="n">
        <v>1</v>
      </c>
      <c r="D883" s="6" t="n">
        <v>600000</v>
      </c>
      <c r="E883" s="7" t="n">
        <v>44789</v>
      </c>
      <c r="F883" s="7" t="n">
        <v>44811</v>
      </c>
      <c r="G883" s="5" t="s">
        <v>21</v>
      </c>
      <c r="H883" s="7" t="n">
        <v>44939</v>
      </c>
    </row>
    <row r="884" customFormat="false" ht="15" hidden="false" customHeight="false" outlineLevel="0" collapsed="false">
      <c r="A884" s="5" t="s">
        <v>905</v>
      </c>
      <c r="B884" s="5" t="s">
        <v>610</v>
      </c>
      <c r="C884" s="5" t="n">
        <v>1</v>
      </c>
      <c r="D884" s="6" t="n">
        <v>900000</v>
      </c>
      <c r="E884" s="7" t="n">
        <v>44689</v>
      </c>
      <c r="F884" s="7" t="n">
        <v>44765</v>
      </c>
      <c r="G884" s="5" t="s">
        <v>21</v>
      </c>
      <c r="H884" s="7" t="n">
        <v>44769</v>
      </c>
    </row>
    <row r="885" customFormat="false" ht="15" hidden="false" customHeight="false" outlineLevel="0" collapsed="false">
      <c r="A885" s="5" t="s">
        <v>906</v>
      </c>
      <c r="B885" s="5" t="s">
        <v>610</v>
      </c>
      <c r="C885" s="5" t="n">
        <v>1</v>
      </c>
      <c r="D885" s="6" t="n">
        <v>450000</v>
      </c>
      <c r="E885" s="7" t="n">
        <v>44915</v>
      </c>
      <c r="F885" s="7" t="n">
        <v>44937</v>
      </c>
      <c r="G885" s="5" t="s">
        <v>21</v>
      </c>
      <c r="H885" s="7" t="n">
        <v>44958</v>
      </c>
    </row>
    <row r="886" customFormat="false" ht="15" hidden="false" customHeight="false" outlineLevel="0" collapsed="false">
      <c r="A886" s="5" t="s">
        <v>907</v>
      </c>
      <c r="B886" s="5" t="s">
        <v>610</v>
      </c>
      <c r="C886" s="5" t="n">
        <v>1</v>
      </c>
      <c r="D886" s="6" t="n">
        <v>900000</v>
      </c>
      <c r="E886" s="7" t="n">
        <v>44875</v>
      </c>
      <c r="F886" s="7" t="n">
        <v>44883</v>
      </c>
      <c r="G886" s="5" t="s">
        <v>21</v>
      </c>
      <c r="H886" s="7" t="n">
        <v>44933</v>
      </c>
    </row>
    <row r="887" customFormat="false" ht="15" hidden="false" customHeight="false" outlineLevel="0" collapsed="false">
      <c r="A887" s="5" t="s">
        <v>908</v>
      </c>
      <c r="B887" s="5" t="s">
        <v>610</v>
      </c>
      <c r="C887" s="5" t="n">
        <v>1</v>
      </c>
      <c r="D887" s="6" t="n">
        <v>450000</v>
      </c>
      <c r="E887" s="7" t="n">
        <v>44858</v>
      </c>
      <c r="F887" s="7" t="n">
        <v>44871</v>
      </c>
      <c r="G887" s="5" t="s">
        <v>21</v>
      </c>
      <c r="H887" s="7" t="n">
        <v>44919</v>
      </c>
    </row>
    <row r="888" customFormat="false" ht="15" hidden="false" customHeight="false" outlineLevel="0" collapsed="false">
      <c r="A888" s="5" t="s">
        <v>909</v>
      </c>
      <c r="B888" s="5" t="s">
        <v>610</v>
      </c>
      <c r="C888" s="5" t="n">
        <v>1</v>
      </c>
      <c r="D888" s="6" t="n">
        <v>450000</v>
      </c>
      <c r="E888" s="7" t="n">
        <v>44764</v>
      </c>
      <c r="F888" s="7" t="n">
        <v>44765</v>
      </c>
      <c r="G888" s="5" t="s">
        <v>21</v>
      </c>
      <c r="H888" s="7" t="n">
        <v>45015</v>
      </c>
    </row>
    <row r="889" customFormat="false" ht="15" hidden="false" customHeight="false" outlineLevel="0" collapsed="false">
      <c r="A889" s="5" t="s">
        <v>910</v>
      </c>
      <c r="B889" s="5" t="s">
        <v>610</v>
      </c>
      <c r="C889" s="5" t="n">
        <v>3</v>
      </c>
      <c r="D889" s="6" t="n">
        <v>12000000</v>
      </c>
      <c r="E889" s="7" t="n">
        <v>45126</v>
      </c>
      <c r="F889" s="7" t="n">
        <v>45126</v>
      </c>
      <c r="G889" s="5" t="s">
        <v>21</v>
      </c>
      <c r="H889" s="7" t="n">
        <v>45609</v>
      </c>
    </row>
    <row r="890" customFormat="false" ht="15" hidden="false" customHeight="false" outlineLevel="0" collapsed="false">
      <c r="A890" s="5" t="s">
        <v>911</v>
      </c>
      <c r="B890" s="5" t="s">
        <v>610</v>
      </c>
      <c r="C890" s="5" t="n">
        <v>1</v>
      </c>
      <c r="D890" s="6" t="n">
        <v>300000</v>
      </c>
      <c r="E890" s="7" t="n">
        <v>45173</v>
      </c>
      <c r="F890" s="7" t="n">
        <v>45216</v>
      </c>
      <c r="G890" s="5" t="s">
        <v>21</v>
      </c>
      <c r="H890" s="7" t="n">
        <v>45431</v>
      </c>
    </row>
    <row r="891" customFormat="false" ht="15" hidden="false" customHeight="false" outlineLevel="0" collapsed="false">
      <c r="A891" s="5" t="s">
        <v>912</v>
      </c>
      <c r="B891" s="5" t="s">
        <v>610</v>
      </c>
      <c r="C891" s="5" t="n">
        <v>1</v>
      </c>
      <c r="D891" s="6" t="n">
        <v>900000</v>
      </c>
      <c r="E891" s="7" t="n">
        <v>45181</v>
      </c>
      <c r="F891" s="7" t="n">
        <v>45701</v>
      </c>
      <c r="G891" s="5" t="s">
        <v>246</v>
      </c>
      <c r="H891" s="7"/>
    </row>
    <row r="892" customFormat="false" ht="15" hidden="false" customHeight="false" outlineLevel="0" collapsed="false">
      <c r="A892" s="5" t="s">
        <v>913</v>
      </c>
      <c r="B892" s="5" t="s">
        <v>610</v>
      </c>
      <c r="C892" s="5" t="n">
        <v>1</v>
      </c>
      <c r="D892" s="6" t="n">
        <v>600000</v>
      </c>
      <c r="E892" s="7" t="n">
        <v>45013</v>
      </c>
      <c r="F892" s="7" t="n">
        <v>45061</v>
      </c>
      <c r="G892" s="5" t="s">
        <v>21</v>
      </c>
      <c r="H892" s="7" t="n">
        <v>45399</v>
      </c>
    </row>
    <row r="893" customFormat="false" ht="15" hidden="false" customHeight="false" outlineLevel="0" collapsed="false">
      <c r="A893" s="5" t="s">
        <v>914</v>
      </c>
      <c r="B893" s="5" t="s">
        <v>610</v>
      </c>
      <c r="C893" s="5" t="n">
        <v>1</v>
      </c>
      <c r="D893" s="6" t="n">
        <v>900000</v>
      </c>
      <c r="E893" s="7" t="n">
        <v>44952</v>
      </c>
      <c r="F893" s="7" t="n">
        <v>45015</v>
      </c>
      <c r="G893" s="5" t="s">
        <v>246</v>
      </c>
      <c r="H893" s="7"/>
    </row>
    <row r="894" customFormat="false" ht="15" hidden="false" customHeight="false" outlineLevel="0" collapsed="false">
      <c r="A894" s="5" t="s">
        <v>915</v>
      </c>
      <c r="B894" s="5" t="s">
        <v>610</v>
      </c>
      <c r="C894" s="5" t="n">
        <v>1</v>
      </c>
      <c r="D894" s="6" t="n">
        <v>1200000</v>
      </c>
      <c r="E894" s="7" t="n">
        <v>44963</v>
      </c>
      <c r="F894" s="7" t="n">
        <v>44989</v>
      </c>
      <c r="G894" s="5" t="s">
        <v>21</v>
      </c>
      <c r="H894" s="7" t="n">
        <v>45039</v>
      </c>
    </row>
    <row r="895" customFormat="false" ht="15" hidden="false" customHeight="false" outlineLevel="0" collapsed="false">
      <c r="A895" s="5" t="s">
        <v>916</v>
      </c>
      <c r="B895" s="5" t="s">
        <v>610</v>
      </c>
      <c r="C895" s="5" t="n">
        <v>1</v>
      </c>
      <c r="D895" s="6" t="n">
        <v>450000</v>
      </c>
      <c r="E895" s="7" t="n">
        <v>45190</v>
      </c>
      <c r="F895" s="7" t="n">
        <v>45215</v>
      </c>
      <c r="G895" s="5" t="s">
        <v>246</v>
      </c>
      <c r="H895" s="7"/>
    </row>
    <row r="896" customFormat="false" ht="15" hidden="false" customHeight="false" outlineLevel="0" collapsed="false">
      <c r="A896" s="5" t="s">
        <v>917</v>
      </c>
      <c r="B896" s="5" t="s">
        <v>610</v>
      </c>
      <c r="C896" s="5" t="n">
        <v>1</v>
      </c>
      <c r="D896" s="6" t="n">
        <v>600000</v>
      </c>
      <c r="E896" s="7" t="n">
        <v>45261</v>
      </c>
      <c r="F896" s="7" t="n">
        <v>45311</v>
      </c>
      <c r="G896" s="5" t="s">
        <v>21</v>
      </c>
      <c r="H896" s="7" t="n">
        <v>45862</v>
      </c>
    </row>
    <row r="897" customFormat="false" ht="15" hidden="false" customHeight="false" outlineLevel="0" collapsed="false">
      <c r="A897" s="5" t="s">
        <v>918</v>
      </c>
      <c r="B897" s="5" t="s">
        <v>610</v>
      </c>
      <c r="C897" s="5" t="n">
        <v>1</v>
      </c>
      <c r="D897" s="6" t="n">
        <v>1200000</v>
      </c>
      <c r="E897" s="7" t="n">
        <v>45094</v>
      </c>
      <c r="F897" s="7" t="n">
        <v>45096</v>
      </c>
      <c r="G897" s="5" t="s">
        <v>21</v>
      </c>
      <c r="H897" s="7" t="n">
        <v>45180</v>
      </c>
    </row>
    <row r="898" customFormat="false" ht="15" hidden="false" customHeight="false" outlineLevel="0" collapsed="false">
      <c r="A898" s="5" t="s">
        <v>919</v>
      </c>
      <c r="B898" s="5" t="s">
        <v>610</v>
      </c>
      <c r="C898" s="5" t="n">
        <v>2</v>
      </c>
      <c r="D898" s="6" t="n">
        <v>4500000</v>
      </c>
      <c r="E898" s="7" t="n">
        <v>44996</v>
      </c>
      <c r="F898" s="7" t="n">
        <v>45013</v>
      </c>
      <c r="G898" s="5" t="s">
        <v>21</v>
      </c>
      <c r="H898" s="7" t="n">
        <v>45093</v>
      </c>
    </row>
    <row r="899" customFormat="false" ht="15" hidden="false" customHeight="false" outlineLevel="0" collapsed="false">
      <c r="A899" s="5" t="s">
        <v>920</v>
      </c>
      <c r="B899" s="5" t="s">
        <v>610</v>
      </c>
      <c r="C899" s="5" t="n">
        <v>1</v>
      </c>
      <c r="D899" s="6" t="n">
        <v>300000</v>
      </c>
      <c r="E899" s="7" t="n">
        <v>45270</v>
      </c>
      <c r="F899" s="7" t="n">
        <v>45271</v>
      </c>
      <c r="G899" s="5" t="s">
        <v>21</v>
      </c>
      <c r="H899" s="7" t="n">
        <v>45697</v>
      </c>
    </row>
    <row r="900" customFormat="false" ht="15" hidden="false" customHeight="false" outlineLevel="0" collapsed="false">
      <c r="A900" s="5" t="s">
        <v>921</v>
      </c>
      <c r="B900" s="5" t="s">
        <v>610</v>
      </c>
      <c r="C900" s="5" t="n">
        <v>1</v>
      </c>
      <c r="D900" s="6" t="n">
        <v>300000</v>
      </c>
      <c r="E900" s="7" t="n">
        <v>45001</v>
      </c>
      <c r="F900" s="7" t="n">
        <v>45018</v>
      </c>
      <c r="G900" s="5" t="s">
        <v>21</v>
      </c>
      <c r="H900" s="7" t="n">
        <v>45072</v>
      </c>
    </row>
    <row r="901" customFormat="false" ht="15" hidden="false" customHeight="false" outlineLevel="0" collapsed="false">
      <c r="A901" s="5" t="s">
        <v>922</v>
      </c>
      <c r="B901" s="5" t="s">
        <v>610</v>
      </c>
      <c r="C901" s="5" t="n">
        <v>1</v>
      </c>
      <c r="D901" s="6" t="n">
        <v>600000</v>
      </c>
      <c r="E901" s="7" t="n">
        <v>45219</v>
      </c>
      <c r="F901" s="7" t="n">
        <v>45232</v>
      </c>
      <c r="G901" s="5" t="s">
        <v>246</v>
      </c>
      <c r="H901" s="7"/>
    </row>
    <row r="902" customFormat="false" ht="15" hidden="false" customHeight="false" outlineLevel="0" collapsed="false">
      <c r="A902" s="5" t="s">
        <v>923</v>
      </c>
      <c r="B902" s="5" t="s">
        <v>610</v>
      </c>
      <c r="C902" s="5" t="n">
        <v>2</v>
      </c>
      <c r="D902" s="6" t="n">
        <v>4500000</v>
      </c>
      <c r="E902" s="7" t="n">
        <v>45239</v>
      </c>
      <c r="F902" s="7" t="n">
        <v>45253</v>
      </c>
      <c r="G902" s="5" t="s">
        <v>21</v>
      </c>
      <c r="H902" s="7" t="n">
        <v>45324</v>
      </c>
    </row>
    <row r="903" customFormat="false" ht="15" hidden="false" customHeight="false" outlineLevel="0" collapsed="false">
      <c r="A903" s="5" t="s">
        <v>924</v>
      </c>
      <c r="B903" s="5" t="s">
        <v>610</v>
      </c>
      <c r="C903" s="5" t="n">
        <v>1</v>
      </c>
      <c r="D903" s="6" t="n">
        <v>1200000</v>
      </c>
      <c r="E903" s="7" t="n">
        <v>45060</v>
      </c>
      <c r="F903" s="7" t="n">
        <v>45098</v>
      </c>
      <c r="G903" s="5" t="s">
        <v>21</v>
      </c>
      <c r="H903" s="7" t="n">
        <v>45339</v>
      </c>
    </row>
    <row r="904" customFormat="false" ht="15" hidden="false" customHeight="false" outlineLevel="0" collapsed="false">
      <c r="A904" s="5" t="s">
        <v>925</v>
      </c>
      <c r="B904" s="5" t="s">
        <v>610</v>
      </c>
      <c r="C904" s="5" t="n">
        <v>3</v>
      </c>
      <c r="D904" s="6" t="n">
        <v>12000000</v>
      </c>
      <c r="E904" s="7" t="n">
        <v>44968</v>
      </c>
      <c r="F904" s="7" t="n">
        <v>44980</v>
      </c>
      <c r="G904" s="5" t="s">
        <v>21</v>
      </c>
      <c r="H904" s="7" t="n">
        <v>45034</v>
      </c>
    </row>
    <row r="905" customFormat="false" ht="15" hidden="false" customHeight="false" outlineLevel="0" collapsed="false">
      <c r="A905" s="5" t="s">
        <v>926</v>
      </c>
      <c r="B905" s="5" t="s">
        <v>610</v>
      </c>
      <c r="C905" s="5" t="n">
        <v>1</v>
      </c>
      <c r="D905" s="6" t="n">
        <v>600000</v>
      </c>
      <c r="E905" s="7" t="n">
        <v>44975</v>
      </c>
      <c r="F905" s="7" t="n">
        <v>45018</v>
      </c>
      <c r="G905" s="5" t="s">
        <v>21</v>
      </c>
      <c r="H905" s="7" t="n">
        <v>45963</v>
      </c>
    </row>
    <row r="906" customFormat="false" ht="15" hidden="false" customHeight="false" outlineLevel="0" collapsed="false">
      <c r="A906" s="5" t="s">
        <v>927</v>
      </c>
      <c r="B906" s="5" t="s">
        <v>610</v>
      </c>
      <c r="C906" s="5" t="n">
        <v>1</v>
      </c>
      <c r="D906" s="6" t="n">
        <v>300000</v>
      </c>
      <c r="E906" s="7" t="n">
        <v>45194</v>
      </c>
      <c r="F906" s="7" t="n">
        <v>45208</v>
      </c>
      <c r="G906" s="5" t="s">
        <v>21</v>
      </c>
      <c r="H906" s="7" t="n">
        <v>45472</v>
      </c>
    </row>
    <row r="907" customFormat="false" ht="15" hidden="false" customHeight="false" outlineLevel="0" collapsed="false">
      <c r="A907" s="5" t="s">
        <v>928</v>
      </c>
      <c r="B907" s="5" t="s">
        <v>610</v>
      </c>
      <c r="C907" s="5" t="n">
        <v>3</v>
      </c>
      <c r="D907" s="6" t="n">
        <v>12000000</v>
      </c>
      <c r="E907" s="7" t="n">
        <v>45083</v>
      </c>
      <c r="F907" s="7" t="n">
        <v>45101</v>
      </c>
      <c r="G907" s="5" t="s">
        <v>246</v>
      </c>
      <c r="H907" s="7"/>
    </row>
    <row r="908" customFormat="false" ht="15" hidden="false" customHeight="false" outlineLevel="0" collapsed="false">
      <c r="A908" s="5" t="s">
        <v>929</v>
      </c>
      <c r="B908" s="5" t="s">
        <v>610</v>
      </c>
      <c r="C908" s="5" t="n">
        <v>1</v>
      </c>
      <c r="D908" s="6" t="n">
        <v>300000</v>
      </c>
      <c r="E908" s="7" t="n">
        <v>45127</v>
      </c>
      <c r="F908" s="7" t="n">
        <v>45134</v>
      </c>
      <c r="G908" s="5" t="s">
        <v>21</v>
      </c>
      <c r="H908" s="7" t="n">
        <v>45509</v>
      </c>
    </row>
    <row r="909" customFormat="false" ht="15" hidden="false" customHeight="false" outlineLevel="0" collapsed="false">
      <c r="A909" s="5" t="s">
        <v>930</v>
      </c>
      <c r="B909" s="5" t="s">
        <v>610</v>
      </c>
      <c r="C909" s="5" t="n">
        <v>1</v>
      </c>
      <c r="D909" s="6" t="n">
        <v>900000</v>
      </c>
      <c r="E909" s="7" t="n">
        <v>45176</v>
      </c>
      <c r="F909" s="7" t="n">
        <v>45179</v>
      </c>
      <c r="G909" s="5" t="s">
        <v>21</v>
      </c>
      <c r="H909" s="7" t="n">
        <v>45567</v>
      </c>
    </row>
    <row r="910" customFormat="false" ht="15" hidden="false" customHeight="false" outlineLevel="0" collapsed="false">
      <c r="A910" s="5" t="s">
        <v>931</v>
      </c>
      <c r="B910" s="5" t="s">
        <v>610</v>
      </c>
      <c r="C910" s="5" t="n">
        <v>1</v>
      </c>
      <c r="D910" s="6" t="n">
        <v>300000</v>
      </c>
      <c r="E910" s="7" t="n">
        <v>45003</v>
      </c>
      <c r="F910" s="7" t="n">
        <v>45016</v>
      </c>
      <c r="G910" s="5" t="s">
        <v>21</v>
      </c>
      <c r="H910" s="7" t="n">
        <v>45194</v>
      </c>
    </row>
    <row r="911" customFormat="false" ht="15" hidden="false" customHeight="false" outlineLevel="0" collapsed="false">
      <c r="A911" s="5" t="s">
        <v>932</v>
      </c>
      <c r="B911" s="5" t="s">
        <v>610</v>
      </c>
      <c r="C911" s="5" t="n">
        <v>2</v>
      </c>
      <c r="D911" s="6" t="n">
        <v>4500000</v>
      </c>
      <c r="E911" s="7" t="n">
        <v>45021</v>
      </c>
      <c r="F911" s="7" t="n">
        <v>45077</v>
      </c>
      <c r="G911" s="5" t="s">
        <v>21</v>
      </c>
      <c r="H911" s="7" t="n">
        <v>45429</v>
      </c>
    </row>
    <row r="912" customFormat="false" ht="15" hidden="false" customHeight="false" outlineLevel="0" collapsed="false">
      <c r="A912" s="5" t="s">
        <v>933</v>
      </c>
      <c r="B912" s="5" t="s">
        <v>610</v>
      </c>
      <c r="C912" s="5" t="n">
        <v>1</v>
      </c>
      <c r="D912" s="6" t="n">
        <v>1200000</v>
      </c>
      <c r="E912" s="7" t="n">
        <v>45094</v>
      </c>
      <c r="F912" s="7" t="n">
        <v>45408</v>
      </c>
      <c r="G912" s="5" t="s">
        <v>21</v>
      </c>
      <c r="H912" s="7" t="n">
        <v>45694</v>
      </c>
    </row>
    <row r="913" customFormat="false" ht="15" hidden="false" customHeight="false" outlineLevel="0" collapsed="false">
      <c r="A913" s="5" t="s">
        <v>934</v>
      </c>
      <c r="B913" s="5" t="s">
        <v>610</v>
      </c>
      <c r="C913" s="5" t="n">
        <v>1</v>
      </c>
      <c r="D913" s="6" t="n">
        <v>1200000</v>
      </c>
      <c r="E913" s="7" t="n">
        <v>45266</v>
      </c>
      <c r="F913" s="7" t="n">
        <v>45281</v>
      </c>
      <c r="G913" s="5" t="s">
        <v>21</v>
      </c>
      <c r="H913" s="7" t="n">
        <v>45306</v>
      </c>
    </row>
    <row r="914" customFormat="false" ht="15" hidden="false" customHeight="false" outlineLevel="0" collapsed="false">
      <c r="A914" s="5" t="s">
        <v>935</v>
      </c>
      <c r="B914" s="5" t="s">
        <v>610</v>
      </c>
      <c r="C914" s="5" t="n">
        <v>1</v>
      </c>
      <c r="D914" s="6" t="n">
        <v>1200000</v>
      </c>
      <c r="E914" s="7" t="n">
        <v>45042</v>
      </c>
      <c r="F914" s="7" t="n">
        <v>45056</v>
      </c>
      <c r="G914" s="5" t="s">
        <v>246</v>
      </c>
      <c r="H914" s="7"/>
    </row>
    <row r="915" customFormat="false" ht="15" hidden="false" customHeight="false" outlineLevel="0" collapsed="false">
      <c r="A915" s="5" t="s">
        <v>936</v>
      </c>
      <c r="B915" s="5" t="s">
        <v>610</v>
      </c>
      <c r="C915" s="5" t="n">
        <v>1</v>
      </c>
      <c r="D915" s="6" t="n">
        <v>1200000</v>
      </c>
      <c r="E915" s="7" t="n">
        <v>45102</v>
      </c>
      <c r="F915" s="7" t="n">
        <v>45103</v>
      </c>
      <c r="G915" s="5" t="s">
        <v>21</v>
      </c>
      <c r="H915" s="7" t="n">
        <v>45362</v>
      </c>
    </row>
    <row r="916" customFormat="false" ht="15" hidden="false" customHeight="false" outlineLevel="0" collapsed="false">
      <c r="A916" s="5" t="s">
        <v>937</v>
      </c>
      <c r="B916" s="5" t="s">
        <v>610</v>
      </c>
      <c r="C916" s="5" t="n">
        <v>1</v>
      </c>
      <c r="D916" s="6" t="n">
        <v>900000</v>
      </c>
      <c r="E916" s="7" t="n">
        <v>45104</v>
      </c>
      <c r="F916" s="7" t="n">
        <v>45114</v>
      </c>
      <c r="G916" s="5" t="s">
        <v>246</v>
      </c>
      <c r="H916" s="7"/>
    </row>
    <row r="917" customFormat="false" ht="15" hidden="false" customHeight="false" outlineLevel="0" collapsed="false">
      <c r="A917" s="5" t="s">
        <v>938</v>
      </c>
      <c r="B917" s="5" t="s">
        <v>610</v>
      </c>
      <c r="C917" s="5" t="n">
        <v>1</v>
      </c>
      <c r="D917" s="6" t="n">
        <v>900000</v>
      </c>
      <c r="E917" s="7" t="n">
        <v>44970</v>
      </c>
      <c r="F917" s="7" t="n">
        <v>44978</v>
      </c>
      <c r="G917" s="5" t="s">
        <v>21</v>
      </c>
      <c r="H917" s="7" t="n">
        <v>45784</v>
      </c>
    </row>
    <row r="918" customFormat="false" ht="15" hidden="false" customHeight="false" outlineLevel="0" collapsed="false">
      <c r="A918" s="5" t="s">
        <v>939</v>
      </c>
      <c r="B918" s="5" t="s">
        <v>610</v>
      </c>
      <c r="C918" s="5" t="n">
        <v>1</v>
      </c>
      <c r="D918" s="6" t="n">
        <v>300000</v>
      </c>
      <c r="E918" s="7" t="n">
        <v>45249</v>
      </c>
      <c r="F918" s="7" t="n">
        <v>45266</v>
      </c>
      <c r="G918" s="5" t="s">
        <v>21</v>
      </c>
      <c r="H918" s="7" t="n">
        <v>45670</v>
      </c>
    </row>
    <row r="919" customFormat="false" ht="15" hidden="false" customHeight="false" outlineLevel="0" collapsed="false">
      <c r="A919" s="5" t="s">
        <v>940</v>
      </c>
      <c r="B919" s="5" t="s">
        <v>610</v>
      </c>
      <c r="C919" s="5" t="n">
        <v>2</v>
      </c>
      <c r="D919" s="6" t="n">
        <v>4500000</v>
      </c>
      <c r="E919" s="7" t="n">
        <v>45262</v>
      </c>
      <c r="F919" s="7" t="n">
        <v>45264</v>
      </c>
      <c r="G919" s="5" t="s">
        <v>21</v>
      </c>
      <c r="H919" s="7" t="n">
        <v>45741</v>
      </c>
    </row>
    <row r="920" customFormat="false" ht="15" hidden="false" customHeight="false" outlineLevel="0" collapsed="false">
      <c r="A920" s="5" t="s">
        <v>941</v>
      </c>
      <c r="B920" s="5" t="s">
        <v>610</v>
      </c>
      <c r="C920" s="5" t="n">
        <v>1</v>
      </c>
      <c r="D920" s="6" t="n">
        <v>600000</v>
      </c>
      <c r="E920" s="7" t="n">
        <v>44975</v>
      </c>
      <c r="F920" s="7" t="n">
        <v>44997</v>
      </c>
      <c r="G920" s="5" t="s">
        <v>21</v>
      </c>
      <c r="H920" s="7" t="n">
        <v>45029</v>
      </c>
    </row>
    <row r="921" customFormat="false" ht="15" hidden="false" customHeight="false" outlineLevel="0" collapsed="false">
      <c r="A921" s="5" t="s">
        <v>942</v>
      </c>
      <c r="B921" s="5" t="s">
        <v>610</v>
      </c>
      <c r="C921" s="5" t="n">
        <v>1</v>
      </c>
      <c r="D921" s="6" t="n">
        <v>900000</v>
      </c>
      <c r="E921" s="7" t="n">
        <v>44930</v>
      </c>
      <c r="F921" s="7" t="n">
        <v>44949</v>
      </c>
      <c r="G921" s="5" t="s">
        <v>21</v>
      </c>
      <c r="H921" s="7" t="n">
        <v>45254</v>
      </c>
    </row>
    <row r="922" customFormat="false" ht="15" hidden="false" customHeight="false" outlineLevel="0" collapsed="false">
      <c r="A922" s="5" t="s">
        <v>943</v>
      </c>
      <c r="B922" s="5" t="s">
        <v>610</v>
      </c>
      <c r="C922" s="5" t="n">
        <v>1</v>
      </c>
      <c r="D922" s="6" t="n">
        <v>300000</v>
      </c>
      <c r="E922" s="7" t="n">
        <v>45268</v>
      </c>
      <c r="F922" s="7" t="n">
        <v>45272</v>
      </c>
      <c r="G922" s="5" t="s">
        <v>21</v>
      </c>
      <c r="H922" s="7" t="n">
        <v>45287</v>
      </c>
    </row>
    <row r="923" customFormat="false" ht="15" hidden="false" customHeight="false" outlineLevel="0" collapsed="false">
      <c r="A923" s="5" t="s">
        <v>944</v>
      </c>
      <c r="B923" s="5" t="s">
        <v>610</v>
      </c>
      <c r="C923" s="5" t="n">
        <v>1</v>
      </c>
      <c r="D923" s="6" t="n">
        <v>600000</v>
      </c>
      <c r="E923" s="7" t="n">
        <v>45266</v>
      </c>
      <c r="F923" s="7" t="n">
        <v>45281</v>
      </c>
      <c r="G923" s="5" t="s">
        <v>21</v>
      </c>
      <c r="H923" s="7" t="n">
        <v>45820</v>
      </c>
    </row>
    <row r="924" customFormat="false" ht="15" hidden="false" customHeight="false" outlineLevel="0" collapsed="false">
      <c r="A924" s="5" t="s">
        <v>945</v>
      </c>
      <c r="B924" s="5" t="s">
        <v>610</v>
      </c>
      <c r="C924" s="5" t="n">
        <v>1</v>
      </c>
      <c r="D924" s="6" t="n">
        <v>1200000</v>
      </c>
      <c r="E924" s="7" t="n">
        <v>45061</v>
      </c>
      <c r="F924" s="7" t="n">
        <v>45061</v>
      </c>
      <c r="G924" s="5" t="s">
        <v>21</v>
      </c>
      <c r="H924" s="7" t="n">
        <v>45230</v>
      </c>
    </row>
    <row r="925" customFormat="false" ht="15" hidden="false" customHeight="false" outlineLevel="0" collapsed="false">
      <c r="A925" s="5" t="s">
        <v>946</v>
      </c>
      <c r="B925" s="5" t="s">
        <v>610</v>
      </c>
      <c r="C925" s="5" t="n">
        <v>1</v>
      </c>
      <c r="D925" s="6" t="n">
        <v>900000</v>
      </c>
      <c r="E925" s="7" t="n">
        <v>45230</v>
      </c>
      <c r="F925" s="7" t="n">
        <v>45250</v>
      </c>
      <c r="G925" s="5" t="s">
        <v>21</v>
      </c>
      <c r="H925" s="7" t="n">
        <v>45270</v>
      </c>
    </row>
    <row r="926" customFormat="false" ht="15" hidden="false" customHeight="false" outlineLevel="0" collapsed="false">
      <c r="A926" s="5" t="s">
        <v>947</v>
      </c>
      <c r="B926" s="5" t="s">
        <v>610</v>
      </c>
      <c r="C926" s="5" t="n">
        <v>1</v>
      </c>
      <c r="D926" s="6" t="n">
        <v>900000</v>
      </c>
      <c r="E926" s="7" t="n">
        <v>45164</v>
      </c>
      <c r="F926" s="7" t="n">
        <v>45183</v>
      </c>
      <c r="G926" s="5" t="s">
        <v>21</v>
      </c>
      <c r="H926" s="7" t="n">
        <v>45661</v>
      </c>
    </row>
    <row r="927" customFormat="false" ht="15" hidden="false" customHeight="false" outlineLevel="0" collapsed="false">
      <c r="A927" s="5" t="s">
        <v>948</v>
      </c>
      <c r="B927" s="5" t="s">
        <v>610</v>
      </c>
      <c r="C927" s="5" t="n">
        <v>1</v>
      </c>
      <c r="D927" s="6" t="n">
        <v>1200000</v>
      </c>
      <c r="E927" s="7" t="n">
        <v>44990</v>
      </c>
      <c r="F927" s="7" t="n">
        <v>45081</v>
      </c>
      <c r="G927" s="5" t="s">
        <v>21</v>
      </c>
      <c r="H927" s="7" t="n">
        <v>45093</v>
      </c>
    </row>
    <row r="928" customFormat="false" ht="15" hidden="false" customHeight="false" outlineLevel="0" collapsed="false">
      <c r="A928" s="5" t="s">
        <v>949</v>
      </c>
      <c r="B928" s="5" t="s">
        <v>610</v>
      </c>
      <c r="C928" s="5" t="n">
        <v>2</v>
      </c>
      <c r="D928" s="6" t="n">
        <v>4500000</v>
      </c>
      <c r="E928" s="7" t="n">
        <v>44968</v>
      </c>
      <c r="F928" s="7" t="n">
        <v>45041</v>
      </c>
      <c r="G928" s="5" t="s">
        <v>21</v>
      </c>
      <c r="H928" s="7" t="n">
        <v>45207</v>
      </c>
    </row>
    <row r="929" customFormat="false" ht="15" hidden="false" customHeight="false" outlineLevel="0" collapsed="false">
      <c r="A929" s="5" t="s">
        <v>950</v>
      </c>
      <c r="B929" s="5" t="s">
        <v>610</v>
      </c>
      <c r="C929" s="5" t="n">
        <v>1</v>
      </c>
      <c r="D929" s="6" t="n">
        <v>600000</v>
      </c>
      <c r="E929" s="7" t="n">
        <v>44982</v>
      </c>
      <c r="F929" s="7" t="n">
        <v>44995</v>
      </c>
      <c r="G929" s="5" t="s">
        <v>21</v>
      </c>
      <c r="H929" s="7" t="n">
        <v>45051</v>
      </c>
    </row>
    <row r="930" customFormat="false" ht="15" hidden="false" customHeight="false" outlineLevel="0" collapsed="false">
      <c r="A930" s="5" t="s">
        <v>951</v>
      </c>
      <c r="B930" s="5" t="s">
        <v>610</v>
      </c>
      <c r="C930" s="5" t="n">
        <v>1</v>
      </c>
      <c r="D930" s="6" t="n">
        <v>900000</v>
      </c>
      <c r="E930" s="7" t="n">
        <v>45123</v>
      </c>
      <c r="F930" s="7" t="n">
        <v>45147</v>
      </c>
      <c r="G930" s="5" t="s">
        <v>21</v>
      </c>
      <c r="H930" s="7" t="n">
        <v>45773</v>
      </c>
    </row>
    <row r="931" customFormat="false" ht="15" hidden="false" customHeight="false" outlineLevel="0" collapsed="false">
      <c r="A931" s="5" t="s">
        <v>952</v>
      </c>
      <c r="B931" s="5" t="s">
        <v>610</v>
      </c>
      <c r="C931" s="5" t="n">
        <v>1</v>
      </c>
      <c r="D931" s="6" t="n">
        <v>600000</v>
      </c>
      <c r="E931" s="7" t="n">
        <v>45103</v>
      </c>
      <c r="F931" s="7" t="n">
        <v>45116</v>
      </c>
      <c r="G931" s="5" t="s">
        <v>21</v>
      </c>
      <c r="H931" s="7" t="n">
        <v>45155</v>
      </c>
    </row>
    <row r="932" customFormat="false" ht="15" hidden="false" customHeight="false" outlineLevel="0" collapsed="false">
      <c r="A932" s="5" t="s">
        <v>953</v>
      </c>
      <c r="B932" s="5" t="s">
        <v>610</v>
      </c>
      <c r="C932" s="5" t="n">
        <v>1</v>
      </c>
      <c r="D932" s="6" t="n">
        <v>1200000</v>
      </c>
      <c r="E932" s="7" t="n">
        <v>45074</v>
      </c>
      <c r="F932" s="7" t="n">
        <v>45081</v>
      </c>
      <c r="G932" s="5" t="s">
        <v>246</v>
      </c>
      <c r="H932" s="7"/>
    </row>
    <row r="933" customFormat="false" ht="15" hidden="false" customHeight="false" outlineLevel="0" collapsed="false">
      <c r="A933" s="5" t="s">
        <v>954</v>
      </c>
      <c r="B933" s="5" t="s">
        <v>610</v>
      </c>
      <c r="C933" s="5" t="n">
        <v>2</v>
      </c>
      <c r="D933" s="6" t="n">
        <v>4500000</v>
      </c>
      <c r="E933" s="7" t="n">
        <v>45162</v>
      </c>
      <c r="F933" s="7" t="n">
        <v>45196</v>
      </c>
      <c r="G933" s="5" t="s">
        <v>21</v>
      </c>
      <c r="H933" s="7" t="n">
        <v>45331</v>
      </c>
    </row>
    <row r="934" customFormat="false" ht="15" hidden="false" customHeight="false" outlineLevel="0" collapsed="false">
      <c r="A934" s="5" t="s">
        <v>955</v>
      </c>
      <c r="B934" s="5" t="s">
        <v>610</v>
      </c>
      <c r="C934" s="5" t="n">
        <v>1</v>
      </c>
      <c r="D934" s="6" t="n">
        <v>1200000</v>
      </c>
      <c r="E934" s="7" t="n">
        <v>44936</v>
      </c>
      <c r="F934" s="7" t="n">
        <v>44936</v>
      </c>
      <c r="G934" s="5" t="s">
        <v>21</v>
      </c>
      <c r="H934" s="7" t="n">
        <v>45911</v>
      </c>
    </row>
    <row r="935" customFormat="false" ht="15" hidden="false" customHeight="false" outlineLevel="0" collapsed="false">
      <c r="A935" s="5" t="s">
        <v>956</v>
      </c>
      <c r="B935" s="5" t="s">
        <v>610</v>
      </c>
      <c r="C935" s="5" t="n">
        <v>1</v>
      </c>
      <c r="D935" s="6" t="n">
        <v>300000</v>
      </c>
      <c r="E935" s="7" t="n">
        <v>45220</v>
      </c>
      <c r="F935" s="7" t="n">
        <v>45258</v>
      </c>
      <c r="G935" s="5" t="s">
        <v>21</v>
      </c>
      <c r="H935" s="7" t="n">
        <v>45293</v>
      </c>
    </row>
    <row r="936" customFormat="false" ht="15" hidden="false" customHeight="false" outlineLevel="0" collapsed="false">
      <c r="A936" s="5" t="s">
        <v>957</v>
      </c>
      <c r="B936" s="5" t="s">
        <v>610</v>
      </c>
      <c r="C936" s="5" t="n">
        <v>1</v>
      </c>
      <c r="D936" s="6" t="n">
        <v>450000</v>
      </c>
      <c r="E936" s="7" t="n">
        <v>44947</v>
      </c>
      <c r="F936" s="7" t="n">
        <v>44965</v>
      </c>
      <c r="G936" s="5" t="s">
        <v>21</v>
      </c>
      <c r="H936" s="7" t="n">
        <v>45004</v>
      </c>
    </row>
    <row r="937" customFormat="false" ht="15" hidden="false" customHeight="false" outlineLevel="0" collapsed="false">
      <c r="A937" s="5" t="s">
        <v>958</v>
      </c>
      <c r="B937" s="5" t="s">
        <v>610</v>
      </c>
      <c r="C937" s="5" t="n">
        <v>4</v>
      </c>
      <c r="D937" s="6" t="n">
        <v>40000000</v>
      </c>
      <c r="E937" s="7" t="n">
        <v>45414</v>
      </c>
      <c r="F937" s="7" t="n">
        <v>45425</v>
      </c>
      <c r="G937" s="5" t="s">
        <v>21</v>
      </c>
      <c r="H937" s="7" t="n">
        <v>45435</v>
      </c>
    </row>
    <row r="938" customFormat="false" ht="15" hidden="false" customHeight="false" outlineLevel="0" collapsed="false">
      <c r="A938" s="5" t="s">
        <v>959</v>
      </c>
      <c r="B938" s="5" t="s">
        <v>610</v>
      </c>
      <c r="C938" s="5" t="n">
        <v>1</v>
      </c>
      <c r="D938" s="6" t="n">
        <v>300000</v>
      </c>
      <c r="E938" s="7" t="n">
        <v>45429</v>
      </c>
      <c r="F938" s="7" t="n">
        <v>45472</v>
      </c>
      <c r="G938" s="5" t="s">
        <v>21</v>
      </c>
      <c r="H938" s="7" t="n">
        <v>45530</v>
      </c>
    </row>
    <row r="939" customFormat="false" ht="15" hidden="false" customHeight="false" outlineLevel="0" collapsed="false">
      <c r="A939" s="5" t="s">
        <v>960</v>
      </c>
      <c r="B939" s="5" t="s">
        <v>610</v>
      </c>
      <c r="C939" s="5" t="n">
        <v>1</v>
      </c>
      <c r="D939" s="6" t="n">
        <v>450000</v>
      </c>
      <c r="E939" s="7" t="n">
        <v>45292</v>
      </c>
      <c r="F939" s="7" t="n">
        <v>45294</v>
      </c>
      <c r="G939" s="5" t="s">
        <v>246</v>
      </c>
      <c r="H939" s="7"/>
    </row>
    <row r="940" customFormat="false" ht="15" hidden="false" customHeight="false" outlineLevel="0" collapsed="false">
      <c r="A940" s="5" t="s">
        <v>961</v>
      </c>
      <c r="B940" s="5" t="s">
        <v>610</v>
      </c>
      <c r="C940" s="5" t="n">
        <v>2</v>
      </c>
      <c r="D940" s="6" t="n">
        <v>4500000</v>
      </c>
      <c r="E940" s="7" t="n">
        <v>45536</v>
      </c>
      <c r="F940" s="7" t="n">
        <v>45551</v>
      </c>
      <c r="G940" s="5" t="s">
        <v>21</v>
      </c>
      <c r="H940" s="7" t="n">
        <v>45583</v>
      </c>
    </row>
    <row r="941" customFormat="false" ht="15" hidden="false" customHeight="false" outlineLevel="0" collapsed="false">
      <c r="A941" s="5" t="s">
        <v>962</v>
      </c>
      <c r="B941" s="5" t="s">
        <v>610</v>
      </c>
      <c r="C941" s="5" t="n">
        <v>1</v>
      </c>
      <c r="D941" s="6" t="n">
        <v>600000</v>
      </c>
      <c r="E941" s="7" t="n">
        <v>45298</v>
      </c>
      <c r="F941" s="7" t="n">
        <v>45315</v>
      </c>
      <c r="G941" s="5" t="s">
        <v>21</v>
      </c>
      <c r="H941" s="7" t="n">
        <v>45367</v>
      </c>
    </row>
    <row r="942" customFormat="false" ht="15" hidden="false" customHeight="false" outlineLevel="0" collapsed="false">
      <c r="A942" s="5" t="s">
        <v>963</v>
      </c>
      <c r="B942" s="5" t="s">
        <v>610</v>
      </c>
      <c r="C942" s="5" t="n">
        <v>1</v>
      </c>
      <c r="D942" s="6" t="n">
        <v>1200000</v>
      </c>
      <c r="E942" s="7" t="n">
        <v>45311</v>
      </c>
      <c r="F942" s="7" t="n">
        <v>45319</v>
      </c>
      <c r="G942" s="5" t="s">
        <v>21</v>
      </c>
      <c r="H942" s="7" t="n">
        <v>45366</v>
      </c>
    </row>
    <row r="943" customFormat="false" ht="15" hidden="false" customHeight="false" outlineLevel="0" collapsed="false">
      <c r="A943" s="5" t="s">
        <v>964</v>
      </c>
      <c r="B943" s="5" t="s">
        <v>610</v>
      </c>
      <c r="C943" s="5" t="n">
        <v>2</v>
      </c>
      <c r="D943" s="6" t="n">
        <v>4500000</v>
      </c>
      <c r="E943" s="7" t="n">
        <v>45597</v>
      </c>
      <c r="F943" s="7" t="n">
        <v>45629</v>
      </c>
      <c r="G943" s="5" t="s">
        <v>21</v>
      </c>
      <c r="H943" s="7" t="n">
        <v>45683</v>
      </c>
    </row>
    <row r="944" customFormat="false" ht="15" hidden="false" customHeight="false" outlineLevel="0" collapsed="false">
      <c r="A944" s="5" t="s">
        <v>965</v>
      </c>
      <c r="B944" s="5" t="s">
        <v>610</v>
      </c>
      <c r="C944" s="5" t="n">
        <v>1</v>
      </c>
      <c r="D944" s="6" t="n">
        <v>900000</v>
      </c>
      <c r="E944" s="7" t="n">
        <v>45384</v>
      </c>
      <c r="F944" s="7" t="n">
        <v>45414</v>
      </c>
      <c r="G944" s="5" t="s">
        <v>21</v>
      </c>
      <c r="H944" s="7" t="n">
        <v>45471</v>
      </c>
    </row>
    <row r="945" customFormat="false" ht="15" hidden="false" customHeight="false" outlineLevel="0" collapsed="false">
      <c r="A945" s="5" t="s">
        <v>966</v>
      </c>
      <c r="B945" s="5" t="s">
        <v>610</v>
      </c>
      <c r="C945" s="5" t="n">
        <v>1</v>
      </c>
      <c r="D945" s="6" t="n">
        <v>600000</v>
      </c>
      <c r="E945" s="7" t="n">
        <v>45639</v>
      </c>
      <c r="F945" s="7" t="n">
        <v>45697</v>
      </c>
      <c r="G945" s="5" t="s">
        <v>21</v>
      </c>
      <c r="H945" s="7" t="n">
        <v>45733</v>
      </c>
    </row>
    <row r="946" customFormat="false" ht="15" hidden="false" customHeight="false" outlineLevel="0" collapsed="false">
      <c r="A946" s="5" t="s">
        <v>967</v>
      </c>
      <c r="B946" s="5" t="s">
        <v>610</v>
      </c>
      <c r="C946" s="5" t="n">
        <v>2</v>
      </c>
      <c r="D946" s="6" t="n">
        <v>4500000</v>
      </c>
      <c r="E946" s="7" t="n">
        <v>45537</v>
      </c>
      <c r="F946" s="7" t="n">
        <v>45593</v>
      </c>
      <c r="G946" s="5" t="s">
        <v>21</v>
      </c>
      <c r="H946" s="7" t="n">
        <v>45673</v>
      </c>
    </row>
    <row r="947" customFormat="false" ht="15" hidden="false" customHeight="false" outlineLevel="0" collapsed="false">
      <c r="A947" s="5" t="s">
        <v>968</v>
      </c>
      <c r="B947" s="5" t="s">
        <v>610</v>
      </c>
      <c r="C947" s="5" t="n">
        <v>2</v>
      </c>
      <c r="D947" s="6" t="n">
        <v>4500000</v>
      </c>
      <c r="E947" s="7" t="n">
        <v>45341</v>
      </c>
      <c r="F947" s="7" t="n">
        <v>45611</v>
      </c>
      <c r="G947" s="5" t="s">
        <v>21</v>
      </c>
      <c r="H947" s="7" t="n">
        <v>45661</v>
      </c>
    </row>
    <row r="948" customFormat="false" ht="15" hidden="false" customHeight="false" outlineLevel="0" collapsed="false">
      <c r="A948" s="5" t="s">
        <v>969</v>
      </c>
      <c r="B948" s="5" t="s">
        <v>610</v>
      </c>
      <c r="C948" s="5" t="n">
        <v>1</v>
      </c>
      <c r="D948" s="6" t="n">
        <v>300000</v>
      </c>
      <c r="E948" s="7" t="n">
        <v>45322</v>
      </c>
      <c r="F948" s="7" t="n">
        <v>45326</v>
      </c>
      <c r="G948" s="5" t="s">
        <v>21</v>
      </c>
      <c r="H948" s="7" t="n">
        <v>45374</v>
      </c>
    </row>
    <row r="949" customFormat="false" ht="15" hidden="false" customHeight="false" outlineLevel="0" collapsed="false">
      <c r="A949" s="5" t="s">
        <v>970</v>
      </c>
      <c r="B949" s="5" t="s">
        <v>610</v>
      </c>
      <c r="C949" s="5" t="n">
        <v>1</v>
      </c>
      <c r="D949" s="6" t="n">
        <v>900000</v>
      </c>
      <c r="E949" s="7" t="n">
        <v>45306</v>
      </c>
      <c r="F949" s="7" t="n">
        <v>45331</v>
      </c>
      <c r="G949" s="5" t="s">
        <v>21</v>
      </c>
      <c r="H949" s="7" t="n">
        <v>45358</v>
      </c>
    </row>
    <row r="950" customFormat="false" ht="15" hidden="false" customHeight="false" outlineLevel="0" collapsed="false">
      <c r="A950" s="5" t="s">
        <v>971</v>
      </c>
      <c r="B950" s="5" t="s">
        <v>610</v>
      </c>
      <c r="C950" s="5" t="n">
        <v>1</v>
      </c>
      <c r="D950" s="6" t="n">
        <v>900000</v>
      </c>
      <c r="E950" s="7" t="n">
        <v>45627</v>
      </c>
      <c r="F950" s="7" t="n">
        <v>45628</v>
      </c>
      <c r="G950" s="5" t="s">
        <v>21</v>
      </c>
      <c r="H950" s="7" t="n">
        <v>45683</v>
      </c>
    </row>
    <row r="951" customFormat="false" ht="15" hidden="false" customHeight="false" outlineLevel="0" collapsed="false">
      <c r="A951" s="5" t="s">
        <v>972</v>
      </c>
      <c r="B951" s="5" t="s">
        <v>610</v>
      </c>
      <c r="C951" s="5" t="n">
        <v>2</v>
      </c>
      <c r="D951" s="6" t="n">
        <v>4500000</v>
      </c>
      <c r="E951" s="7" t="n">
        <v>45494</v>
      </c>
      <c r="F951" s="7" t="n">
        <v>45497</v>
      </c>
      <c r="G951" s="5" t="s">
        <v>246</v>
      </c>
      <c r="H951" s="7"/>
    </row>
    <row r="952" customFormat="false" ht="15" hidden="false" customHeight="false" outlineLevel="0" collapsed="false">
      <c r="A952" s="5" t="s">
        <v>973</v>
      </c>
      <c r="B952" s="5" t="s">
        <v>610</v>
      </c>
      <c r="C952" s="5" t="n">
        <v>1</v>
      </c>
      <c r="D952" s="6" t="n">
        <v>1200000</v>
      </c>
      <c r="E952" s="7" t="n">
        <v>45432</v>
      </c>
      <c r="F952" s="7" t="n">
        <v>45444</v>
      </c>
      <c r="G952" s="5" t="s">
        <v>21</v>
      </c>
      <c r="H952" s="7" t="n">
        <v>45764</v>
      </c>
    </row>
    <row r="953" customFormat="false" ht="15" hidden="false" customHeight="false" outlineLevel="0" collapsed="false">
      <c r="A953" s="5" t="s">
        <v>974</v>
      </c>
      <c r="B953" s="5" t="s">
        <v>610</v>
      </c>
      <c r="C953" s="5" t="n">
        <v>2</v>
      </c>
      <c r="D953" s="6" t="n">
        <v>4500000</v>
      </c>
      <c r="E953" s="7" t="n">
        <v>45470</v>
      </c>
      <c r="F953" s="7" t="n">
        <v>45515</v>
      </c>
      <c r="G953" s="5" t="s">
        <v>21</v>
      </c>
      <c r="H953" s="7" t="n">
        <v>45570</v>
      </c>
    </row>
    <row r="954" customFormat="false" ht="15" hidden="false" customHeight="false" outlineLevel="0" collapsed="false">
      <c r="A954" s="5" t="s">
        <v>975</v>
      </c>
      <c r="B954" s="5" t="s">
        <v>610</v>
      </c>
      <c r="C954" s="5" t="n">
        <v>2</v>
      </c>
      <c r="D954" s="6" t="n">
        <v>4500000</v>
      </c>
      <c r="E954" s="7" t="n">
        <v>45381</v>
      </c>
      <c r="F954" s="7" t="n">
        <v>45508</v>
      </c>
      <c r="G954" s="5" t="s">
        <v>21</v>
      </c>
      <c r="H954" s="7" t="n">
        <v>45529</v>
      </c>
    </row>
    <row r="955" customFormat="false" ht="15" hidden="false" customHeight="false" outlineLevel="0" collapsed="false">
      <c r="A955" s="5" t="s">
        <v>976</v>
      </c>
      <c r="B955" s="5" t="s">
        <v>610</v>
      </c>
      <c r="C955" s="5" t="n">
        <v>1</v>
      </c>
      <c r="D955" s="6" t="n">
        <v>1200000</v>
      </c>
      <c r="E955" s="7" t="n">
        <v>45495</v>
      </c>
      <c r="F955" s="7" t="n">
        <v>45528</v>
      </c>
      <c r="G955" s="5" t="s">
        <v>21</v>
      </c>
      <c r="H955" s="7" t="n">
        <v>45553</v>
      </c>
    </row>
    <row r="956" customFormat="false" ht="15" hidden="false" customHeight="false" outlineLevel="0" collapsed="false">
      <c r="A956" s="5" t="s">
        <v>977</v>
      </c>
      <c r="B956" s="5" t="s">
        <v>610</v>
      </c>
      <c r="C956" s="5" t="n">
        <v>1</v>
      </c>
      <c r="D956" s="6" t="n">
        <v>900000</v>
      </c>
      <c r="E956" s="7" t="n">
        <v>45301</v>
      </c>
      <c r="F956" s="7" t="n">
        <v>45314</v>
      </c>
      <c r="G956" s="5" t="s">
        <v>246</v>
      </c>
      <c r="H956" s="7"/>
    </row>
    <row r="957" customFormat="false" ht="15" hidden="false" customHeight="false" outlineLevel="0" collapsed="false">
      <c r="A957" s="5" t="s">
        <v>978</v>
      </c>
      <c r="B957" s="5" t="s">
        <v>610</v>
      </c>
      <c r="C957" s="5" t="n">
        <v>1</v>
      </c>
      <c r="D957" s="6" t="n">
        <v>600000</v>
      </c>
      <c r="E957" s="7" t="n">
        <v>45541</v>
      </c>
      <c r="F957" s="7" t="n">
        <v>45560</v>
      </c>
      <c r="G957" s="5" t="s">
        <v>21</v>
      </c>
      <c r="H957" s="7" t="n">
        <v>45778</v>
      </c>
    </row>
    <row r="958" customFormat="false" ht="15" hidden="false" customHeight="false" outlineLevel="0" collapsed="false">
      <c r="A958" s="5" t="s">
        <v>979</v>
      </c>
      <c r="B958" s="5" t="s">
        <v>610</v>
      </c>
      <c r="C958" s="5" t="n">
        <v>1</v>
      </c>
      <c r="D958" s="6" t="n">
        <v>300000</v>
      </c>
      <c r="E958" s="7" t="n">
        <v>45407</v>
      </c>
      <c r="F958" s="7" t="n">
        <v>45409</v>
      </c>
      <c r="G958" s="5" t="s">
        <v>246</v>
      </c>
      <c r="H958" s="7"/>
    </row>
    <row r="959" customFormat="false" ht="15" hidden="false" customHeight="false" outlineLevel="0" collapsed="false">
      <c r="A959" s="5" t="s">
        <v>980</v>
      </c>
      <c r="B959" s="5" t="s">
        <v>610</v>
      </c>
      <c r="C959" s="5" t="n">
        <v>1</v>
      </c>
      <c r="D959" s="6" t="n">
        <v>450000</v>
      </c>
      <c r="E959" s="7" t="n">
        <v>45498</v>
      </c>
      <c r="F959" s="7" t="n">
        <v>45563</v>
      </c>
      <c r="G959" s="5" t="s">
        <v>21</v>
      </c>
      <c r="H959" s="7" t="n">
        <v>46006</v>
      </c>
    </row>
    <row r="960" customFormat="false" ht="15" hidden="false" customHeight="false" outlineLevel="0" collapsed="false">
      <c r="A960" s="5" t="s">
        <v>981</v>
      </c>
      <c r="B960" s="5" t="s">
        <v>610</v>
      </c>
      <c r="C960" s="5" t="n">
        <v>1</v>
      </c>
      <c r="D960" s="6" t="n">
        <v>1200000</v>
      </c>
      <c r="E960" s="7" t="n">
        <v>45462</v>
      </c>
      <c r="F960" s="7" t="n">
        <v>45482</v>
      </c>
      <c r="G960" s="5" t="s">
        <v>246</v>
      </c>
      <c r="H960" s="7"/>
    </row>
    <row r="961" customFormat="false" ht="15" hidden="false" customHeight="false" outlineLevel="0" collapsed="false">
      <c r="A961" s="5" t="s">
        <v>982</v>
      </c>
      <c r="B961" s="5" t="s">
        <v>610</v>
      </c>
      <c r="C961" s="5" t="n">
        <v>2</v>
      </c>
      <c r="D961" s="6" t="n">
        <v>4500000</v>
      </c>
      <c r="E961" s="7" t="n">
        <v>45618</v>
      </c>
      <c r="F961" s="7" t="n">
        <v>45629</v>
      </c>
      <c r="G961" s="5" t="s">
        <v>21</v>
      </c>
      <c r="H961" s="7" t="n">
        <v>45846</v>
      </c>
    </row>
    <row r="962" customFormat="false" ht="15" hidden="false" customHeight="false" outlineLevel="0" collapsed="false">
      <c r="A962" s="5" t="s">
        <v>983</v>
      </c>
      <c r="B962" s="5" t="s">
        <v>610</v>
      </c>
      <c r="C962" s="5" t="n">
        <v>1</v>
      </c>
      <c r="D962" s="6" t="n">
        <v>600000</v>
      </c>
      <c r="E962" s="7" t="n">
        <v>45636</v>
      </c>
      <c r="F962" s="7" t="n">
        <v>45675</v>
      </c>
      <c r="G962" s="5" t="s">
        <v>21</v>
      </c>
      <c r="H962" s="7" t="n">
        <v>45803</v>
      </c>
    </row>
    <row r="963" customFormat="false" ht="15" hidden="false" customHeight="false" outlineLevel="0" collapsed="false">
      <c r="A963" s="5" t="s">
        <v>984</v>
      </c>
      <c r="B963" s="5" t="s">
        <v>610</v>
      </c>
      <c r="C963" s="5" t="n">
        <v>1</v>
      </c>
      <c r="D963" s="6" t="n">
        <v>300000</v>
      </c>
      <c r="E963" s="7" t="n">
        <v>45427</v>
      </c>
      <c r="F963" s="7" t="n">
        <v>45427</v>
      </c>
      <c r="G963" s="5" t="s">
        <v>246</v>
      </c>
      <c r="H963" s="7"/>
    </row>
    <row r="964" customFormat="false" ht="15" hidden="false" customHeight="false" outlineLevel="0" collapsed="false">
      <c r="A964" s="5" t="s">
        <v>985</v>
      </c>
      <c r="B964" s="5" t="s">
        <v>610</v>
      </c>
      <c r="C964" s="5" t="n">
        <v>1</v>
      </c>
      <c r="D964" s="6" t="n">
        <v>1200000</v>
      </c>
      <c r="E964" s="7" t="n">
        <v>45623</v>
      </c>
      <c r="F964" s="7" t="n">
        <v>45632</v>
      </c>
      <c r="G964" s="5" t="s">
        <v>21</v>
      </c>
      <c r="H964" s="7" t="n">
        <v>45694</v>
      </c>
    </row>
    <row r="965" customFormat="false" ht="15" hidden="false" customHeight="false" outlineLevel="0" collapsed="false">
      <c r="A965" s="5" t="s">
        <v>986</v>
      </c>
      <c r="B965" s="5" t="s">
        <v>610</v>
      </c>
      <c r="C965" s="5" t="n">
        <v>1</v>
      </c>
      <c r="D965" s="6" t="n">
        <v>300000</v>
      </c>
      <c r="E965" s="7" t="n">
        <v>45520</v>
      </c>
      <c r="F965" s="7" t="n">
        <v>45542</v>
      </c>
      <c r="G965" s="5" t="s">
        <v>21</v>
      </c>
      <c r="H965" s="7" t="n">
        <v>45559</v>
      </c>
    </row>
    <row r="966" customFormat="false" ht="15" hidden="false" customHeight="false" outlineLevel="0" collapsed="false">
      <c r="A966" s="5" t="s">
        <v>987</v>
      </c>
      <c r="B966" s="5" t="s">
        <v>610</v>
      </c>
      <c r="C966" s="5" t="n">
        <v>1</v>
      </c>
      <c r="D966" s="6" t="n">
        <v>1200000</v>
      </c>
      <c r="E966" s="7" t="n">
        <v>45407</v>
      </c>
      <c r="F966" s="7" t="n">
        <v>45410</v>
      </c>
      <c r="G966" s="5" t="s">
        <v>21</v>
      </c>
      <c r="H966" s="7" t="n">
        <v>45468</v>
      </c>
    </row>
    <row r="967" customFormat="false" ht="15" hidden="false" customHeight="false" outlineLevel="0" collapsed="false">
      <c r="A967" s="5" t="s">
        <v>988</v>
      </c>
      <c r="B967" s="5" t="s">
        <v>610</v>
      </c>
      <c r="C967" s="5" t="n">
        <v>1</v>
      </c>
      <c r="D967" s="6" t="n">
        <v>450000</v>
      </c>
      <c r="E967" s="7" t="n">
        <v>45340</v>
      </c>
      <c r="F967" s="7" t="n">
        <v>45340</v>
      </c>
      <c r="G967" s="5" t="s">
        <v>21</v>
      </c>
      <c r="H967" s="7" t="n">
        <v>45825</v>
      </c>
    </row>
    <row r="968" customFormat="false" ht="15" hidden="false" customHeight="false" outlineLevel="0" collapsed="false">
      <c r="A968" s="5" t="s">
        <v>989</v>
      </c>
      <c r="B968" s="5" t="s">
        <v>610</v>
      </c>
      <c r="C968" s="5" t="n">
        <v>1</v>
      </c>
      <c r="D968" s="6" t="n">
        <v>900000</v>
      </c>
      <c r="E968" s="7" t="n">
        <v>45314</v>
      </c>
      <c r="F968" s="7" t="n">
        <v>45322</v>
      </c>
      <c r="G968" s="5" t="s">
        <v>21</v>
      </c>
      <c r="H968" s="7" t="n">
        <v>45397</v>
      </c>
    </row>
    <row r="969" customFormat="false" ht="15" hidden="false" customHeight="false" outlineLevel="0" collapsed="false">
      <c r="A969" s="5" t="s">
        <v>990</v>
      </c>
      <c r="B969" s="5" t="s">
        <v>610</v>
      </c>
      <c r="C969" s="5" t="n">
        <v>1</v>
      </c>
      <c r="D969" s="6" t="n">
        <v>450000</v>
      </c>
      <c r="E969" s="7" t="n">
        <v>45508</v>
      </c>
      <c r="F969" s="7" t="n">
        <v>45511</v>
      </c>
      <c r="G969" s="5" t="s">
        <v>21</v>
      </c>
      <c r="H969" s="7" t="n">
        <v>45674</v>
      </c>
    </row>
    <row r="970" customFormat="false" ht="15" hidden="false" customHeight="false" outlineLevel="0" collapsed="false">
      <c r="A970" s="5" t="s">
        <v>991</v>
      </c>
      <c r="B970" s="5" t="s">
        <v>610</v>
      </c>
      <c r="C970" s="5" t="n">
        <v>2</v>
      </c>
      <c r="D970" s="6" t="n">
        <v>4500000</v>
      </c>
      <c r="E970" s="7" t="n">
        <v>45532</v>
      </c>
      <c r="F970" s="7" t="n">
        <v>45726</v>
      </c>
      <c r="G970" s="5" t="s">
        <v>246</v>
      </c>
      <c r="H970" s="7"/>
    </row>
    <row r="971" customFormat="false" ht="15" hidden="false" customHeight="false" outlineLevel="0" collapsed="false">
      <c r="A971" s="5" t="s">
        <v>992</v>
      </c>
      <c r="B971" s="5" t="s">
        <v>610</v>
      </c>
      <c r="C971" s="5" t="n">
        <v>1</v>
      </c>
      <c r="D971" s="6" t="n">
        <v>600000</v>
      </c>
      <c r="E971" s="7" t="n">
        <v>45320</v>
      </c>
      <c r="F971" s="7" t="n">
        <v>45324</v>
      </c>
      <c r="G971" s="5" t="s">
        <v>21</v>
      </c>
      <c r="H971" s="7" t="n">
        <v>45998</v>
      </c>
    </row>
    <row r="972" customFormat="false" ht="15" hidden="false" customHeight="false" outlineLevel="0" collapsed="false">
      <c r="A972" s="5" t="s">
        <v>993</v>
      </c>
      <c r="B972" s="5" t="s">
        <v>610</v>
      </c>
      <c r="C972" s="5" t="n">
        <v>1</v>
      </c>
      <c r="D972" s="6" t="n">
        <v>600000</v>
      </c>
      <c r="E972" s="7" t="n">
        <v>45462</v>
      </c>
      <c r="F972" s="7" t="n">
        <v>45467</v>
      </c>
      <c r="G972" s="5" t="s">
        <v>21</v>
      </c>
      <c r="H972" s="7" t="n">
        <v>45829</v>
      </c>
    </row>
    <row r="973" customFormat="false" ht="15" hidden="false" customHeight="false" outlineLevel="0" collapsed="false">
      <c r="A973" s="5" t="s">
        <v>994</v>
      </c>
      <c r="B973" s="5" t="s">
        <v>610</v>
      </c>
      <c r="C973" s="5" t="n">
        <v>2</v>
      </c>
      <c r="D973" s="6" t="n">
        <v>4500000</v>
      </c>
      <c r="E973" s="7" t="n">
        <v>45384</v>
      </c>
      <c r="F973" s="7" t="n">
        <v>45389</v>
      </c>
      <c r="G973" s="5" t="s">
        <v>21</v>
      </c>
      <c r="H973" s="7" t="n">
        <v>45420</v>
      </c>
    </row>
    <row r="974" customFormat="false" ht="15" hidden="false" customHeight="false" outlineLevel="0" collapsed="false">
      <c r="A974" s="5" t="s">
        <v>995</v>
      </c>
      <c r="B974" s="5" t="s">
        <v>610</v>
      </c>
      <c r="C974" s="5" t="n">
        <v>1</v>
      </c>
      <c r="D974" s="6" t="n">
        <v>450000</v>
      </c>
      <c r="E974" s="7" t="n">
        <v>45473</v>
      </c>
      <c r="F974" s="7" t="n">
        <v>45481</v>
      </c>
      <c r="G974" s="5" t="s">
        <v>21</v>
      </c>
      <c r="H974" s="7" t="n">
        <v>45513</v>
      </c>
    </row>
    <row r="975" customFormat="false" ht="15" hidden="false" customHeight="false" outlineLevel="0" collapsed="false">
      <c r="A975" s="5" t="s">
        <v>996</v>
      </c>
      <c r="B975" s="5" t="s">
        <v>610</v>
      </c>
      <c r="C975" s="5" t="n">
        <v>1</v>
      </c>
      <c r="D975" s="6" t="n">
        <v>1200000</v>
      </c>
      <c r="E975" s="7" t="n">
        <v>45344</v>
      </c>
      <c r="F975" s="7" t="n">
        <v>45344</v>
      </c>
      <c r="G975" s="5" t="s">
        <v>21</v>
      </c>
      <c r="H975" s="7" t="n">
        <v>46007</v>
      </c>
    </row>
    <row r="976" customFormat="false" ht="15" hidden="false" customHeight="false" outlineLevel="0" collapsed="false">
      <c r="A976" s="5" t="s">
        <v>997</v>
      </c>
      <c r="B976" s="5" t="s">
        <v>610</v>
      </c>
      <c r="C976" s="5" t="n">
        <v>1</v>
      </c>
      <c r="D976" s="6" t="n">
        <v>900000</v>
      </c>
      <c r="E976" s="7" t="n">
        <v>45425</v>
      </c>
      <c r="F976" s="7" t="n">
        <v>45460</v>
      </c>
      <c r="G976" s="5" t="s">
        <v>21</v>
      </c>
      <c r="H976" s="7" t="n">
        <v>46003</v>
      </c>
    </row>
    <row r="977" customFormat="false" ht="15" hidden="false" customHeight="false" outlineLevel="0" collapsed="false">
      <c r="A977" s="5" t="s">
        <v>998</v>
      </c>
      <c r="B977" s="5" t="s">
        <v>610</v>
      </c>
      <c r="C977" s="5" t="n">
        <v>1</v>
      </c>
      <c r="D977" s="6" t="n">
        <v>300000</v>
      </c>
      <c r="E977" s="7" t="n">
        <v>45519</v>
      </c>
      <c r="F977" s="7" t="n">
        <v>45545</v>
      </c>
      <c r="G977" s="5" t="s">
        <v>21</v>
      </c>
      <c r="H977" s="7" t="n">
        <v>45751</v>
      </c>
    </row>
    <row r="978" customFormat="false" ht="15" hidden="false" customHeight="false" outlineLevel="0" collapsed="false">
      <c r="A978" s="5" t="s">
        <v>999</v>
      </c>
      <c r="B978" s="5" t="s">
        <v>610</v>
      </c>
      <c r="C978" s="5" t="n">
        <v>1</v>
      </c>
      <c r="D978" s="6" t="n">
        <v>300000</v>
      </c>
      <c r="E978" s="7" t="n">
        <v>45514</v>
      </c>
      <c r="F978" s="7" t="n">
        <v>45522</v>
      </c>
      <c r="G978" s="5" t="s">
        <v>21</v>
      </c>
      <c r="H978" s="7" t="n">
        <v>45557</v>
      </c>
    </row>
    <row r="979" customFormat="false" ht="15" hidden="false" customHeight="false" outlineLevel="0" collapsed="false">
      <c r="A979" s="5" t="s">
        <v>1000</v>
      </c>
      <c r="B979" s="5" t="s">
        <v>610</v>
      </c>
      <c r="C979" s="5" t="n">
        <v>1</v>
      </c>
      <c r="D979" s="6" t="n">
        <v>600000</v>
      </c>
      <c r="E979" s="7" t="n">
        <v>45421</v>
      </c>
      <c r="F979" s="7" t="n">
        <v>45493</v>
      </c>
      <c r="G979" s="5" t="s">
        <v>21</v>
      </c>
      <c r="H979" s="7" t="n">
        <v>45555</v>
      </c>
    </row>
    <row r="980" customFormat="false" ht="15" hidden="false" customHeight="false" outlineLevel="0" collapsed="false">
      <c r="A980" s="5" t="s">
        <v>1001</v>
      </c>
      <c r="B980" s="5" t="s">
        <v>610</v>
      </c>
      <c r="C980" s="5" t="n">
        <v>1</v>
      </c>
      <c r="D980" s="6" t="n">
        <v>1200000</v>
      </c>
      <c r="E980" s="7" t="n">
        <v>45418</v>
      </c>
      <c r="F980" s="7" t="n">
        <v>45419</v>
      </c>
      <c r="G980" s="5" t="s">
        <v>246</v>
      </c>
      <c r="H980" s="7"/>
    </row>
    <row r="981" customFormat="false" ht="15" hidden="false" customHeight="false" outlineLevel="0" collapsed="false">
      <c r="A981" s="5" t="s">
        <v>1002</v>
      </c>
      <c r="B981" s="5" t="s">
        <v>610</v>
      </c>
      <c r="C981" s="5" t="n">
        <v>1</v>
      </c>
      <c r="D981" s="6" t="n">
        <v>900000</v>
      </c>
      <c r="E981" s="7" t="n">
        <v>45533</v>
      </c>
      <c r="F981" s="7" t="n">
        <v>45665</v>
      </c>
      <c r="G981" s="5" t="s">
        <v>246</v>
      </c>
      <c r="H981" s="7"/>
    </row>
    <row r="982" customFormat="false" ht="15" hidden="false" customHeight="false" outlineLevel="0" collapsed="false">
      <c r="A982" s="5" t="s">
        <v>1003</v>
      </c>
      <c r="B982" s="5" t="s">
        <v>610</v>
      </c>
      <c r="C982" s="5" t="n">
        <v>2</v>
      </c>
      <c r="D982" s="6" t="n">
        <v>4500000</v>
      </c>
      <c r="E982" s="7" t="n">
        <v>45563</v>
      </c>
      <c r="F982" s="7" t="n">
        <v>45587</v>
      </c>
      <c r="G982" s="5" t="s">
        <v>21</v>
      </c>
      <c r="H982" s="7" t="n">
        <v>45834</v>
      </c>
    </row>
    <row r="983" customFormat="false" ht="15" hidden="false" customHeight="false" outlineLevel="0" collapsed="false">
      <c r="A983" s="5" t="s">
        <v>1004</v>
      </c>
      <c r="B983" s="5" t="s">
        <v>610</v>
      </c>
      <c r="C983" s="5" t="n">
        <v>1</v>
      </c>
      <c r="D983" s="6" t="n">
        <v>300000</v>
      </c>
      <c r="E983" s="7" t="n">
        <v>45878</v>
      </c>
      <c r="F983" s="7" t="n">
        <v>45892</v>
      </c>
      <c r="G983" s="5" t="s">
        <v>246</v>
      </c>
      <c r="H983" s="7"/>
    </row>
    <row r="984" customFormat="false" ht="15" hidden="false" customHeight="false" outlineLevel="0" collapsed="false">
      <c r="A984" s="5" t="s">
        <v>1005</v>
      </c>
      <c r="B984" s="5" t="s">
        <v>610</v>
      </c>
      <c r="C984" s="5" t="n">
        <v>1</v>
      </c>
      <c r="D984" s="6" t="n">
        <v>300000</v>
      </c>
      <c r="E984" s="7" t="n">
        <v>45903</v>
      </c>
      <c r="F984" s="7" t="n">
        <v>45906</v>
      </c>
      <c r="G984" s="5" t="s">
        <v>246</v>
      </c>
      <c r="H984" s="7"/>
    </row>
    <row r="985" customFormat="false" ht="15" hidden="false" customHeight="false" outlineLevel="0" collapsed="false">
      <c r="A985" s="5" t="s">
        <v>1006</v>
      </c>
      <c r="B985" s="5" t="s">
        <v>610</v>
      </c>
      <c r="C985" s="5" t="n">
        <v>1</v>
      </c>
      <c r="D985" s="6" t="n">
        <v>600000</v>
      </c>
      <c r="E985" s="7" t="n">
        <v>45988</v>
      </c>
      <c r="F985" s="7" t="n">
        <v>45988</v>
      </c>
      <c r="G985" s="5" t="s">
        <v>246</v>
      </c>
      <c r="H985" s="7"/>
    </row>
    <row r="986" customFormat="false" ht="15" hidden="false" customHeight="false" outlineLevel="0" collapsed="false">
      <c r="A986" s="5" t="s">
        <v>1007</v>
      </c>
      <c r="B986" s="5" t="s">
        <v>610</v>
      </c>
      <c r="C986" s="5" t="n">
        <v>1</v>
      </c>
      <c r="D986" s="6" t="n">
        <v>600000</v>
      </c>
      <c r="E986" s="7" t="n">
        <v>45731</v>
      </c>
      <c r="F986" s="7" t="n">
        <v>45731</v>
      </c>
      <c r="G986" s="5" t="s">
        <v>246</v>
      </c>
      <c r="H986" s="7"/>
    </row>
    <row r="987" customFormat="false" ht="15" hidden="false" customHeight="false" outlineLevel="0" collapsed="false">
      <c r="A987" s="5" t="s">
        <v>1008</v>
      </c>
      <c r="B987" s="5" t="s">
        <v>610</v>
      </c>
      <c r="C987" s="5" t="n">
        <v>1</v>
      </c>
      <c r="D987" s="6" t="n">
        <v>300000</v>
      </c>
      <c r="E987" s="7" t="n">
        <v>45679</v>
      </c>
      <c r="F987" s="7" t="n">
        <v>45685</v>
      </c>
      <c r="G987" s="5" t="s">
        <v>21</v>
      </c>
      <c r="H987" s="7" t="n">
        <v>45764</v>
      </c>
    </row>
    <row r="988" customFormat="false" ht="15" hidden="false" customHeight="false" outlineLevel="0" collapsed="false">
      <c r="A988" s="5" t="s">
        <v>1009</v>
      </c>
      <c r="B988" s="5" t="s">
        <v>610</v>
      </c>
      <c r="C988" s="5" t="n">
        <v>2</v>
      </c>
      <c r="D988" s="6" t="n">
        <v>4500000</v>
      </c>
      <c r="E988" s="7" t="n">
        <v>45902</v>
      </c>
      <c r="F988" s="7" t="n">
        <v>45903</v>
      </c>
      <c r="G988" s="5" t="s">
        <v>21</v>
      </c>
      <c r="H988" s="7" t="n">
        <v>45968</v>
      </c>
    </row>
    <row r="989" customFormat="false" ht="15" hidden="false" customHeight="false" outlineLevel="0" collapsed="false">
      <c r="A989" s="5" t="s">
        <v>1010</v>
      </c>
      <c r="B989" s="5" t="s">
        <v>610</v>
      </c>
      <c r="C989" s="5" t="n">
        <v>1</v>
      </c>
      <c r="D989" s="6" t="n">
        <v>450000</v>
      </c>
      <c r="E989" s="7" t="n">
        <v>45671</v>
      </c>
      <c r="F989" s="7" t="n">
        <v>45673</v>
      </c>
      <c r="G989" s="5" t="s">
        <v>21</v>
      </c>
      <c r="H989" s="7" t="n">
        <v>45689</v>
      </c>
    </row>
    <row r="990" customFormat="false" ht="15" hidden="false" customHeight="false" outlineLevel="0" collapsed="false">
      <c r="A990" s="5" t="s">
        <v>1011</v>
      </c>
      <c r="B990" s="5" t="s">
        <v>610</v>
      </c>
      <c r="C990" s="5" t="n">
        <v>1</v>
      </c>
      <c r="D990" s="6" t="n">
        <v>300000</v>
      </c>
      <c r="E990" s="7" t="n">
        <v>45832</v>
      </c>
      <c r="F990" s="7" t="n">
        <v>45853</v>
      </c>
      <c r="G990" s="5" t="s">
        <v>21</v>
      </c>
      <c r="H990" s="7" t="n">
        <v>45868</v>
      </c>
    </row>
    <row r="991" customFormat="false" ht="15" hidden="false" customHeight="false" outlineLevel="0" collapsed="false">
      <c r="A991" s="5" t="s">
        <v>1012</v>
      </c>
      <c r="B991" s="5" t="s">
        <v>610</v>
      </c>
      <c r="C991" s="5" t="n">
        <v>1</v>
      </c>
      <c r="D991" s="6" t="n">
        <v>300000</v>
      </c>
      <c r="E991" s="7" t="n">
        <v>45799</v>
      </c>
      <c r="F991" s="7" t="n">
        <v>45820</v>
      </c>
      <c r="G991" s="5" t="s">
        <v>21</v>
      </c>
      <c r="H991" s="7" t="n">
        <v>45962</v>
      </c>
    </row>
    <row r="992" customFormat="false" ht="15" hidden="false" customHeight="false" outlineLevel="0" collapsed="false">
      <c r="A992" s="5" t="s">
        <v>1013</v>
      </c>
      <c r="B992" s="5" t="s">
        <v>610</v>
      </c>
      <c r="C992" s="5" t="n">
        <v>2</v>
      </c>
      <c r="D992" s="6" t="n">
        <v>4500000</v>
      </c>
      <c r="E992" s="7" t="n">
        <v>45972</v>
      </c>
      <c r="F992" s="7" t="n">
        <v>45973</v>
      </c>
      <c r="G992" s="5" t="s">
        <v>21</v>
      </c>
      <c r="H992" s="7" t="n">
        <v>46011</v>
      </c>
    </row>
    <row r="993" customFormat="false" ht="15" hidden="false" customHeight="false" outlineLevel="0" collapsed="false">
      <c r="A993" s="5" t="s">
        <v>1014</v>
      </c>
      <c r="B993" s="5" t="s">
        <v>610</v>
      </c>
      <c r="C993" s="5" t="n">
        <v>1</v>
      </c>
      <c r="D993" s="6" t="n">
        <v>450000</v>
      </c>
      <c r="E993" s="7" t="n">
        <v>46002</v>
      </c>
      <c r="F993" s="7" t="n">
        <v>46003</v>
      </c>
      <c r="G993" s="5" t="s">
        <v>246</v>
      </c>
      <c r="H993" s="7"/>
    </row>
    <row r="994" customFormat="false" ht="15" hidden="false" customHeight="false" outlineLevel="0" collapsed="false">
      <c r="A994" s="5" t="s">
        <v>1015</v>
      </c>
      <c r="B994" s="5" t="s">
        <v>610</v>
      </c>
      <c r="C994" s="5" t="n">
        <v>1</v>
      </c>
      <c r="D994" s="6" t="n">
        <v>450000</v>
      </c>
      <c r="E994" s="7" t="n">
        <v>45933</v>
      </c>
      <c r="F994" s="7" t="n">
        <v>45937</v>
      </c>
      <c r="G994" s="5" t="s">
        <v>246</v>
      </c>
      <c r="H994" s="7"/>
    </row>
    <row r="995" customFormat="false" ht="15" hidden="false" customHeight="false" outlineLevel="0" collapsed="false">
      <c r="A995" s="5" t="s">
        <v>1016</v>
      </c>
      <c r="B995" s="5" t="s">
        <v>610</v>
      </c>
      <c r="C995" s="5" t="n">
        <v>1</v>
      </c>
      <c r="D995" s="6" t="n">
        <v>600000</v>
      </c>
      <c r="E995" s="7" t="n">
        <v>45706</v>
      </c>
      <c r="F995" s="7" t="n">
        <v>45721</v>
      </c>
      <c r="G995" s="5" t="s">
        <v>246</v>
      </c>
      <c r="H995" s="7"/>
    </row>
    <row r="996" customFormat="false" ht="15" hidden="false" customHeight="false" outlineLevel="0" collapsed="false">
      <c r="A996" s="5" t="s">
        <v>1017</v>
      </c>
      <c r="B996" s="5" t="s">
        <v>610</v>
      </c>
      <c r="C996" s="5" t="n">
        <v>2</v>
      </c>
      <c r="D996" s="6" t="n">
        <v>4500000</v>
      </c>
      <c r="E996" s="7" t="n">
        <v>45903</v>
      </c>
      <c r="F996" s="7" t="n">
        <v>45963</v>
      </c>
      <c r="G996" s="5" t="s">
        <v>246</v>
      </c>
      <c r="H996" s="7"/>
    </row>
    <row r="997" customFormat="false" ht="15" hidden="false" customHeight="false" outlineLevel="0" collapsed="false">
      <c r="A997" s="5" t="s">
        <v>1018</v>
      </c>
      <c r="B997" s="5" t="s">
        <v>610</v>
      </c>
      <c r="C997" s="5" t="n">
        <v>2</v>
      </c>
      <c r="D997" s="6" t="n">
        <v>4500000</v>
      </c>
      <c r="E997" s="7" t="n">
        <v>45958</v>
      </c>
      <c r="F997" s="7" t="n">
        <v>45967</v>
      </c>
      <c r="G997" s="5" t="s">
        <v>246</v>
      </c>
      <c r="H997" s="7"/>
    </row>
    <row r="998" customFormat="false" ht="15" hidden="false" customHeight="false" outlineLevel="0" collapsed="false">
      <c r="A998" s="5" t="s">
        <v>1019</v>
      </c>
      <c r="B998" s="5" t="s">
        <v>610</v>
      </c>
      <c r="C998" s="5" t="n">
        <v>1</v>
      </c>
      <c r="D998" s="6" t="n">
        <v>450000</v>
      </c>
      <c r="E998" s="7" t="n">
        <v>45942</v>
      </c>
      <c r="F998" s="7" t="n">
        <v>45942</v>
      </c>
      <c r="G998" s="5" t="s">
        <v>21</v>
      </c>
      <c r="H998" s="7" t="n">
        <v>45987</v>
      </c>
    </row>
    <row r="999" customFormat="false" ht="15" hidden="false" customHeight="false" outlineLevel="0" collapsed="false">
      <c r="A999" s="5" t="s">
        <v>1020</v>
      </c>
      <c r="B999" s="5" t="s">
        <v>610</v>
      </c>
      <c r="C999" s="5" t="n">
        <v>1</v>
      </c>
      <c r="D999" s="6" t="n">
        <v>900000</v>
      </c>
      <c r="E999" s="7" t="n">
        <v>45968</v>
      </c>
      <c r="F999" s="7" t="n">
        <v>45991</v>
      </c>
      <c r="G999" s="5" t="s">
        <v>246</v>
      </c>
      <c r="H999" s="7"/>
    </row>
    <row r="1000" customFormat="false" ht="15" hidden="false" customHeight="false" outlineLevel="0" collapsed="false">
      <c r="A1000" s="5" t="s">
        <v>1021</v>
      </c>
      <c r="B1000" s="5" t="s">
        <v>610</v>
      </c>
      <c r="C1000" s="5" t="n">
        <v>1</v>
      </c>
      <c r="D1000" s="6" t="n">
        <v>600000</v>
      </c>
      <c r="E1000" s="7" t="n">
        <v>45874</v>
      </c>
      <c r="F1000" s="7" t="n">
        <v>45883</v>
      </c>
      <c r="G1000" s="5" t="s">
        <v>21</v>
      </c>
      <c r="H1000" s="7" t="n">
        <v>46004</v>
      </c>
    </row>
    <row r="1001" customFormat="false" ht="15" hidden="false" customHeight="false" outlineLevel="0" collapsed="false">
      <c r="A1001" s="5" t="s">
        <v>1022</v>
      </c>
      <c r="B1001" s="5" t="s">
        <v>610</v>
      </c>
      <c r="C1001" s="5" t="n">
        <v>1</v>
      </c>
      <c r="D1001" s="6" t="n">
        <v>450000</v>
      </c>
      <c r="E1001" s="7" t="n">
        <v>45668</v>
      </c>
      <c r="F1001" s="7" t="n">
        <v>45681</v>
      </c>
      <c r="G1001" s="5" t="s">
        <v>246</v>
      </c>
      <c r="H1001" s="7"/>
    </row>
    <row r="1002" customFormat="false" ht="15" hidden="false" customHeight="false" outlineLevel="0" collapsed="false">
      <c r="A1002" s="5" t="s">
        <v>1023</v>
      </c>
      <c r="B1002" s="5" t="s">
        <v>610</v>
      </c>
      <c r="C1002" s="5" t="n">
        <v>1</v>
      </c>
      <c r="D1002" s="6" t="n">
        <v>450000</v>
      </c>
      <c r="E1002" s="7" t="n">
        <v>45682</v>
      </c>
      <c r="F1002" s="7" t="n">
        <v>45729</v>
      </c>
      <c r="G1002" s="5" t="s">
        <v>21</v>
      </c>
      <c r="H1002" s="7" t="n">
        <v>45925</v>
      </c>
    </row>
    <row r="1003" customFormat="false" ht="15" hidden="false" customHeight="false" outlineLevel="0" collapsed="false">
      <c r="A1003" s="5" t="s">
        <v>1024</v>
      </c>
      <c r="B1003" s="5" t="s">
        <v>610</v>
      </c>
      <c r="C1003" s="5" t="n">
        <v>1</v>
      </c>
      <c r="D1003" s="6" t="n">
        <v>900000</v>
      </c>
      <c r="E1003" s="7" t="n">
        <v>45855</v>
      </c>
      <c r="F1003" s="7" t="n">
        <v>45874</v>
      </c>
      <c r="G1003" s="5" t="s">
        <v>246</v>
      </c>
      <c r="H1003" s="7"/>
    </row>
    <row r="1004" customFormat="false" ht="15" hidden="false" customHeight="false" outlineLevel="0" collapsed="false">
      <c r="A1004" s="5" t="s">
        <v>1025</v>
      </c>
      <c r="B1004" s="5" t="s">
        <v>610</v>
      </c>
      <c r="C1004" s="5" t="n">
        <v>1</v>
      </c>
      <c r="D1004" s="6" t="n">
        <v>450000</v>
      </c>
      <c r="E1004" s="7" t="n">
        <v>45918</v>
      </c>
      <c r="F1004" s="7" t="n">
        <v>45927</v>
      </c>
      <c r="G1004" s="5" t="s">
        <v>246</v>
      </c>
      <c r="H1004" s="7"/>
    </row>
    <row r="1005" customFormat="false" ht="15" hidden="false" customHeight="false" outlineLevel="0" collapsed="false">
      <c r="A1005" s="5" t="s">
        <v>1026</v>
      </c>
      <c r="B1005" s="5" t="s">
        <v>610</v>
      </c>
      <c r="C1005" s="5" t="n">
        <v>1</v>
      </c>
      <c r="D1005" s="6" t="n">
        <v>300000</v>
      </c>
      <c r="E1005" s="7" t="n">
        <v>45962</v>
      </c>
      <c r="F1005" s="7" t="n">
        <v>45980</v>
      </c>
      <c r="G1005" s="5" t="s">
        <v>246</v>
      </c>
      <c r="H1005" s="7"/>
    </row>
    <row r="1006" customFormat="false" ht="15" hidden="false" customHeight="false" outlineLevel="0" collapsed="false">
      <c r="A1006" s="5" t="s">
        <v>1027</v>
      </c>
      <c r="B1006" s="5" t="s">
        <v>610</v>
      </c>
      <c r="C1006" s="5" t="n">
        <v>1</v>
      </c>
      <c r="D1006" s="6" t="n">
        <v>1200000</v>
      </c>
      <c r="E1006" s="7" t="n">
        <v>45673</v>
      </c>
      <c r="F1006" s="7" t="n">
        <v>45703</v>
      </c>
      <c r="G1006" s="5" t="s">
        <v>21</v>
      </c>
      <c r="H1006" s="7" t="n">
        <v>45803</v>
      </c>
    </row>
    <row r="1007" customFormat="false" ht="15" hidden="false" customHeight="false" outlineLevel="0" collapsed="false">
      <c r="A1007" s="5" t="s">
        <v>1028</v>
      </c>
      <c r="B1007" s="5" t="s">
        <v>610</v>
      </c>
      <c r="C1007" s="5" t="n">
        <v>1</v>
      </c>
      <c r="D1007" s="6" t="n">
        <v>300000</v>
      </c>
      <c r="E1007" s="7" t="n">
        <v>45976</v>
      </c>
      <c r="F1007" s="7" t="n">
        <v>45991</v>
      </c>
      <c r="G1007" s="5" t="s">
        <v>246</v>
      </c>
      <c r="H1007" s="7"/>
    </row>
    <row r="1008" customFormat="false" ht="15" hidden="false" customHeight="false" outlineLevel="0" collapsed="false">
      <c r="A1008" s="5" t="s">
        <v>1029</v>
      </c>
      <c r="B1008" s="5" t="s">
        <v>610</v>
      </c>
      <c r="C1008" s="5" t="n">
        <v>1</v>
      </c>
      <c r="D1008" s="6" t="n">
        <v>600000</v>
      </c>
      <c r="E1008" s="7" t="n">
        <v>45934</v>
      </c>
      <c r="F1008" s="7" t="n">
        <v>45953</v>
      </c>
      <c r="G1008" s="5" t="s">
        <v>246</v>
      </c>
      <c r="H1008" s="7"/>
    </row>
    <row r="1009" customFormat="false" ht="15" hidden="false" customHeight="false" outlineLevel="0" collapsed="false">
      <c r="A1009" s="5" t="s">
        <v>1030</v>
      </c>
      <c r="B1009" s="5" t="s">
        <v>610</v>
      </c>
      <c r="C1009" s="5" t="n">
        <v>2</v>
      </c>
      <c r="D1009" s="6" t="n">
        <v>4500000</v>
      </c>
      <c r="E1009" s="7" t="n">
        <v>45844</v>
      </c>
      <c r="F1009" s="7" t="n">
        <v>45858</v>
      </c>
      <c r="G1009" s="5" t="s">
        <v>21</v>
      </c>
      <c r="H1009" s="7" t="n">
        <v>46007</v>
      </c>
    </row>
    <row r="1010" customFormat="false" ht="15" hidden="false" customHeight="false" outlineLevel="0" collapsed="false">
      <c r="A1010" s="5" t="s">
        <v>1031</v>
      </c>
      <c r="B1010" s="5" t="s">
        <v>610</v>
      </c>
      <c r="C1010" s="5" t="n">
        <v>1</v>
      </c>
      <c r="D1010" s="6" t="n">
        <v>900000</v>
      </c>
      <c r="E1010" s="7" t="n">
        <v>46008</v>
      </c>
      <c r="F1010" s="7" t="n">
        <v>46010</v>
      </c>
      <c r="G1010" s="5" t="s">
        <v>246</v>
      </c>
      <c r="H1010" s="7"/>
    </row>
    <row r="1011" customFormat="false" ht="15" hidden="false" customHeight="false" outlineLevel="0" collapsed="false">
      <c r="A1011" s="5" t="s">
        <v>1032</v>
      </c>
      <c r="B1011" s="5" t="s">
        <v>610</v>
      </c>
      <c r="C1011" s="5" t="n">
        <v>1</v>
      </c>
      <c r="D1011" s="6" t="n">
        <v>600000</v>
      </c>
      <c r="E1011" s="7" t="n">
        <v>45695</v>
      </c>
      <c r="F1011" s="7" t="n">
        <v>45723</v>
      </c>
      <c r="G1011" s="5" t="s">
        <v>21</v>
      </c>
      <c r="H1011" s="7" t="n">
        <v>45762</v>
      </c>
    </row>
    <row r="1012" customFormat="false" ht="15" hidden="false" customHeight="false" outlineLevel="0" collapsed="false">
      <c r="A1012" s="5" t="s">
        <v>1033</v>
      </c>
      <c r="B1012" s="5" t="s">
        <v>610</v>
      </c>
      <c r="C1012" s="5" t="n">
        <v>1</v>
      </c>
      <c r="D1012" s="6" t="n">
        <v>1200000</v>
      </c>
      <c r="E1012" s="7" t="n">
        <v>45747</v>
      </c>
      <c r="F1012" s="7" t="n">
        <v>45770</v>
      </c>
      <c r="G1012" s="5" t="s">
        <v>246</v>
      </c>
      <c r="H1012" s="7"/>
    </row>
    <row r="1013" customFormat="false" ht="15" hidden="false" customHeight="false" outlineLevel="0" collapsed="false">
      <c r="A1013" s="5" t="s">
        <v>1034</v>
      </c>
      <c r="B1013" s="5" t="s">
        <v>610</v>
      </c>
      <c r="C1013" s="5" t="n">
        <v>1</v>
      </c>
      <c r="D1013" s="6" t="n">
        <v>900000</v>
      </c>
      <c r="E1013" s="7" t="n">
        <v>45758</v>
      </c>
      <c r="F1013" s="7" t="n">
        <v>45763</v>
      </c>
      <c r="G1013" s="5" t="s">
        <v>246</v>
      </c>
      <c r="H1013" s="7"/>
    </row>
    <row r="1014" customFormat="false" ht="15" hidden="false" customHeight="false" outlineLevel="0" collapsed="false">
      <c r="A1014" s="5" t="s">
        <v>1035</v>
      </c>
      <c r="B1014" s="5" t="s">
        <v>610</v>
      </c>
      <c r="C1014" s="5" t="n">
        <v>1</v>
      </c>
      <c r="D1014" s="6" t="n">
        <v>600000</v>
      </c>
      <c r="E1014" s="7" t="n">
        <v>45917</v>
      </c>
      <c r="F1014" s="7" t="n">
        <v>45920</v>
      </c>
      <c r="G1014" s="5" t="s">
        <v>246</v>
      </c>
      <c r="H1014" s="7"/>
    </row>
    <row r="1015" customFormat="false" ht="15" hidden="false" customHeight="false" outlineLevel="0" collapsed="false">
      <c r="A1015" s="5" t="s">
        <v>1036</v>
      </c>
      <c r="B1015" s="5" t="s">
        <v>610</v>
      </c>
      <c r="C1015" s="5" t="n">
        <v>2</v>
      </c>
      <c r="D1015" s="6" t="n">
        <v>4500000</v>
      </c>
      <c r="E1015" s="7" t="n">
        <v>45731</v>
      </c>
      <c r="F1015" s="7" t="n">
        <v>45741</v>
      </c>
      <c r="G1015" s="5" t="s">
        <v>246</v>
      </c>
      <c r="H1015" s="7"/>
    </row>
    <row r="1016" customFormat="false" ht="15" hidden="false" customHeight="false" outlineLevel="0" collapsed="false">
      <c r="A1016" s="5" t="s">
        <v>1037</v>
      </c>
      <c r="B1016" s="5" t="s">
        <v>610</v>
      </c>
      <c r="C1016" s="5" t="n">
        <v>2</v>
      </c>
      <c r="D1016" s="6" t="n">
        <v>4500000</v>
      </c>
      <c r="E1016" s="7" t="n">
        <v>45735</v>
      </c>
      <c r="F1016" s="7" t="n">
        <v>45757</v>
      </c>
      <c r="G1016" s="5" t="s">
        <v>21</v>
      </c>
      <c r="H1016" s="7" t="n">
        <v>45783</v>
      </c>
    </row>
    <row r="1017" customFormat="false" ht="15" hidden="false" customHeight="false" outlineLevel="0" collapsed="false">
      <c r="A1017" s="5" t="s">
        <v>1038</v>
      </c>
      <c r="B1017" s="5" t="s">
        <v>610</v>
      </c>
      <c r="C1017" s="5" t="n">
        <v>1</v>
      </c>
      <c r="D1017" s="6" t="n">
        <v>450000</v>
      </c>
      <c r="E1017" s="7" t="n">
        <v>45980</v>
      </c>
      <c r="F1017" s="7" t="n">
        <v>45986</v>
      </c>
      <c r="G1017" s="5" t="s">
        <v>246</v>
      </c>
      <c r="H1017" s="7"/>
    </row>
    <row r="1018" customFormat="false" ht="15" hidden="false" customHeight="false" outlineLevel="0" collapsed="false">
      <c r="A1018" s="5" t="s">
        <v>1039</v>
      </c>
      <c r="B1018" s="5" t="s">
        <v>610</v>
      </c>
      <c r="C1018" s="5" t="n">
        <v>2</v>
      </c>
      <c r="D1018" s="6" t="n">
        <v>4500000</v>
      </c>
      <c r="E1018" s="7" t="n">
        <v>45854</v>
      </c>
      <c r="F1018" s="7" t="n">
        <v>45855</v>
      </c>
      <c r="G1018" s="5" t="s">
        <v>21</v>
      </c>
      <c r="H1018" s="7" t="n">
        <v>45874</v>
      </c>
    </row>
    <row r="1019" customFormat="false" ht="15" hidden="false" customHeight="false" outlineLevel="0" collapsed="false">
      <c r="A1019" s="5" t="s">
        <v>1040</v>
      </c>
      <c r="B1019" s="5" t="s">
        <v>610</v>
      </c>
      <c r="C1019" s="5" t="n">
        <v>1</v>
      </c>
      <c r="D1019" s="6" t="n">
        <v>600000</v>
      </c>
      <c r="E1019" s="7" t="n">
        <v>45681</v>
      </c>
      <c r="F1019" s="7" t="n">
        <v>45684</v>
      </c>
      <c r="G1019" s="5" t="s">
        <v>21</v>
      </c>
      <c r="H1019" s="7" t="n">
        <v>45919</v>
      </c>
    </row>
    <row r="1020" customFormat="false" ht="15" hidden="false" customHeight="false" outlineLevel="0" collapsed="false">
      <c r="A1020" s="5" t="s">
        <v>1041</v>
      </c>
      <c r="B1020" s="5" t="s">
        <v>610</v>
      </c>
      <c r="C1020" s="5" t="n">
        <v>1</v>
      </c>
      <c r="D1020" s="6" t="n">
        <v>900000</v>
      </c>
      <c r="E1020" s="7" t="n">
        <v>45827</v>
      </c>
      <c r="F1020" s="7" t="n">
        <v>45874</v>
      </c>
      <c r="G1020" s="5" t="s">
        <v>246</v>
      </c>
      <c r="H1020" s="7"/>
    </row>
    <row r="1021" customFormat="false" ht="15" hidden="false" customHeight="false" outlineLevel="0" collapsed="false">
      <c r="A1021" s="5" t="s">
        <v>1042</v>
      </c>
      <c r="B1021" s="5" t="s">
        <v>610</v>
      </c>
      <c r="C1021" s="5" t="n">
        <v>1</v>
      </c>
      <c r="D1021" s="6" t="n">
        <v>900000</v>
      </c>
      <c r="E1021" s="7" t="n">
        <v>45785</v>
      </c>
      <c r="F1021" s="7" t="n">
        <v>45792</v>
      </c>
      <c r="G1021" s="5" t="s">
        <v>246</v>
      </c>
      <c r="H1021" s="7"/>
    </row>
    <row r="1022" customFormat="false" ht="15" hidden="false" customHeight="false" outlineLevel="0" collapsed="false">
      <c r="A1022" s="5" t="s">
        <v>1043</v>
      </c>
      <c r="B1022" s="5" t="s">
        <v>610</v>
      </c>
      <c r="C1022" s="5" t="n">
        <v>1</v>
      </c>
      <c r="D1022" s="6" t="n">
        <v>600000</v>
      </c>
      <c r="E1022" s="7" t="n">
        <v>45743</v>
      </c>
      <c r="F1022" s="7" t="n">
        <v>45801</v>
      </c>
      <c r="G1022" s="5" t="s">
        <v>246</v>
      </c>
      <c r="H1022" s="7"/>
    </row>
    <row r="1023" customFormat="false" ht="15" hidden="false" customHeight="false" outlineLevel="0" collapsed="false">
      <c r="A1023" s="5" t="s">
        <v>1044</v>
      </c>
      <c r="B1023" s="5" t="s">
        <v>610</v>
      </c>
      <c r="C1023" s="5" t="n">
        <v>3</v>
      </c>
      <c r="D1023" s="6" t="n">
        <v>12000000</v>
      </c>
      <c r="E1023" s="7" t="n">
        <v>45754</v>
      </c>
      <c r="F1023" s="7" t="n">
        <v>45756</v>
      </c>
      <c r="G1023" s="5" t="s">
        <v>246</v>
      </c>
      <c r="H1023" s="7"/>
    </row>
    <row r="1024" customFormat="false" ht="15" hidden="false" customHeight="false" outlineLevel="0" collapsed="false">
      <c r="A1024" s="5" t="s">
        <v>1045</v>
      </c>
      <c r="B1024" s="5" t="s">
        <v>610</v>
      </c>
      <c r="C1024" s="5" t="n">
        <v>3</v>
      </c>
      <c r="D1024" s="6" t="n">
        <v>12000000</v>
      </c>
      <c r="E1024" s="7" t="n">
        <v>45856</v>
      </c>
      <c r="F1024" s="7" t="n">
        <v>45903</v>
      </c>
      <c r="G1024" s="5" t="s">
        <v>246</v>
      </c>
      <c r="H1024" s="7"/>
    </row>
    <row r="1025" customFormat="false" ht="15" hidden="false" customHeight="false" outlineLevel="0" collapsed="false">
      <c r="A1025" s="5" t="s">
        <v>1046</v>
      </c>
      <c r="B1025" s="5" t="s">
        <v>610</v>
      </c>
      <c r="C1025" s="5" t="n">
        <v>1</v>
      </c>
      <c r="D1025" s="6" t="n">
        <v>1200000</v>
      </c>
      <c r="E1025" s="7" t="n">
        <v>45949</v>
      </c>
      <c r="F1025" s="7" t="n">
        <v>45951</v>
      </c>
      <c r="G1025" s="5" t="s">
        <v>21</v>
      </c>
      <c r="H1025" s="7" t="n">
        <v>46013</v>
      </c>
    </row>
    <row r="1026" customFormat="false" ht="15" hidden="false" customHeight="false" outlineLevel="0" collapsed="false">
      <c r="A1026" s="5" t="s">
        <v>1047</v>
      </c>
      <c r="B1026" s="5" t="s">
        <v>610</v>
      </c>
      <c r="C1026" s="5" t="n">
        <v>2</v>
      </c>
      <c r="D1026" s="6" t="n">
        <v>4500000</v>
      </c>
      <c r="E1026" s="7" t="n">
        <v>45913</v>
      </c>
      <c r="F1026" s="7" t="n">
        <v>45954</v>
      </c>
      <c r="G1026" s="5" t="s">
        <v>246</v>
      </c>
      <c r="H1026" s="7"/>
    </row>
    <row r="1027" customFormat="false" ht="15" hidden="false" customHeight="false" outlineLevel="0" collapsed="false">
      <c r="A1027" s="5" t="s">
        <v>1048</v>
      </c>
      <c r="B1027" s="5" t="s">
        <v>610</v>
      </c>
      <c r="C1027" s="5" t="n">
        <v>1</v>
      </c>
      <c r="D1027" s="6" t="n">
        <v>600000</v>
      </c>
      <c r="E1027" s="7" t="n">
        <v>45969</v>
      </c>
      <c r="F1027" s="7" t="n">
        <v>45988</v>
      </c>
      <c r="G1027" s="5" t="s">
        <v>246</v>
      </c>
      <c r="H1027" s="7"/>
    </row>
    <row r="1028" customFormat="false" ht="15" hidden="false" customHeight="false" outlineLevel="0" collapsed="false">
      <c r="A1028" s="5" t="s">
        <v>1049</v>
      </c>
      <c r="B1028" s="5" t="s">
        <v>610</v>
      </c>
      <c r="C1028" s="5" t="n">
        <v>1</v>
      </c>
      <c r="D1028" s="6" t="n">
        <v>600000</v>
      </c>
      <c r="E1028" s="7" t="n">
        <v>45801</v>
      </c>
      <c r="F1028" s="7" t="n">
        <v>45888</v>
      </c>
      <c r="G1028" s="5" t="s">
        <v>246</v>
      </c>
      <c r="H1028" s="7"/>
    </row>
    <row r="1029" customFormat="false" ht="15" hidden="false" customHeight="false" outlineLevel="0" collapsed="false">
      <c r="A1029" s="5" t="s">
        <v>1050</v>
      </c>
      <c r="B1029" s="5" t="s">
        <v>610</v>
      </c>
      <c r="C1029" s="5" t="n">
        <v>2</v>
      </c>
      <c r="D1029" s="6" t="n">
        <v>4500000</v>
      </c>
      <c r="E1029" s="7" t="n">
        <v>45930</v>
      </c>
      <c r="F1029" s="7" t="n">
        <v>45952</v>
      </c>
      <c r="G1029" s="5" t="s">
        <v>246</v>
      </c>
      <c r="H1029" s="7"/>
    </row>
    <row r="1030" customFormat="false" ht="15" hidden="false" customHeight="false" outlineLevel="0" collapsed="false">
      <c r="A1030" s="5" t="s">
        <v>1051</v>
      </c>
      <c r="B1030" s="5" t="s">
        <v>610</v>
      </c>
      <c r="C1030" s="5" t="n">
        <v>1</v>
      </c>
      <c r="D1030" s="6" t="n">
        <v>450000</v>
      </c>
      <c r="E1030" s="7" t="n">
        <v>45774</v>
      </c>
      <c r="F1030" s="7" t="n">
        <v>45792</v>
      </c>
      <c r="G1030" s="5" t="s">
        <v>21</v>
      </c>
      <c r="H1030" s="7" t="n">
        <v>45832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7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3"/>
    <col collapsed="false" customWidth="true" hidden="false" outlineLevel="0" max="3" min="3" style="0" width="15"/>
    <col collapsed="false" customWidth="true" hidden="false" outlineLevel="0" max="4" min="4" style="0" width="12"/>
    <col collapsed="false" customWidth="true" hidden="false" outlineLevel="0" max="5" min="5" style="0" width="11"/>
    <col collapsed="false" customWidth="true" hidden="false" outlineLevel="0" max="6" min="6" style="0" width="16"/>
    <col collapsed="false" customWidth="true" hidden="false" outlineLevel="0" max="7" min="7" style="0" width="15"/>
    <col collapsed="false" customWidth="true" hidden="false" outlineLevel="0" max="8" min="8" style="0" width="14"/>
  </cols>
  <sheetData>
    <row r="1" customFormat="false" ht="23.85" hidden="false" customHeight="false" outlineLevel="0" collapsed="false">
      <c r="A1" s="4" t="s">
        <v>1052</v>
      </c>
      <c r="B1" s="4" t="s">
        <v>11</v>
      </c>
      <c r="C1" s="4" t="s">
        <v>1053</v>
      </c>
      <c r="D1" s="4" t="s">
        <v>1054</v>
      </c>
      <c r="E1" s="4" t="s">
        <v>1055</v>
      </c>
      <c r="F1" s="4" t="s">
        <v>1056</v>
      </c>
      <c r="G1" s="4" t="s">
        <v>1057</v>
      </c>
      <c r="H1" s="4" t="s">
        <v>1058</v>
      </c>
    </row>
    <row r="2" customFormat="false" ht="15" hidden="false" customHeight="false" outlineLevel="0" collapsed="false">
      <c r="A2" s="5" t="s">
        <v>1059</v>
      </c>
      <c r="B2" s="5" t="s">
        <v>19</v>
      </c>
      <c r="C2" s="7" t="n">
        <v>42668</v>
      </c>
      <c r="D2" s="8" t="n">
        <v>3640</v>
      </c>
      <c r="E2" s="5" t="s">
        <v>1060</v>
      </c>
      <c r="F2" s="9" t="n">
        <f aca="false">YEAR(INDEX(Sinistres!$E$2:$E$1030,MATCH(B2,Sinistres!$A$2:$A$1030,0)))</f>
        <v>2016</v>
      </c>
      <c r="G2" s="9" t="n">
        <f aca="false">YEAR(C2)</f>
        <v>2016</v>
      </c>
      <c r="H2" s="9" t="n">
        <f aca="false">G2-F2+1</f>
        <v>1</v>
      </c>
    </row>
    <row r="3" customFormat="false" ht="15" hidden="false" customHeight="false" outlineLevel="0" collapsed="false">
      <c r="A3" s="5" t="s">
        <v>1061</v>
      </c>
      <c r="B3" s="5" t="s">
        <v>22</v>
      </c>
      <c r="C3" s="7" t="n">
        <v>42526</v>
      </c>
      <c r="D3" s="8" t="n">
        <v>4744</v>
      </c>
      <c r="E3" s="5" t="s">
        <v>1060</v>
      </c>
      <c r="F3" s="9" t="n">
        <f aca="false">YEAR(INDEX(Sinistres!$E$2:$E$1030,MATCH(B3,Sinistres!$A$2:$A$1030,0)))</f>
        <v>2016</v>
      </c>
      <c r="G3" s="9" t="n">
        <f aca="false">YEAR(C3)</f>
        <v>2016</v>
      </c>
      <c r="H3" s="9" t="n">
        <f aca="false">G3-F3+1</f>
        <v>1</v>
      </c>
    </row>
    <row r="4" customFormat="false" ht="15" hidden="false" customHeight="false" outlineLevel="0" collapsed="false">
      <c r="A4" s="5" t="s">
        <v>1062</v>
      </c>
      <c r="B4" s="5" t="s">
        <v>23</v>
      </c>
      <c r="C4" s="7" t="n">
        <v>42573</v>
      </c>
      <c r="D4" s="8" t="n">
        <v>7824</v>
      </c>
      <c r="E4" s="5" t="s">
        <v>1060</v>
      </c>
      <c r="F4" s="9" t="n">
        <f aca="false">YEAR(INDEX(Sinistres!$E$2:$E$1030,MATCH(B4,Sinistres!$A$2:$A$1030,0)))</f>
        <v>2016</v>
      </c>
      <c r="G4" s="9" t="n">
        <f aca="false">YEAR(C4)</f>
        <v>2016</v>
      </c>
      <c r="H4" s="9" t="n">
        <f aca="false">G4-F4+1</f>
        <v>1</v>
      </c>
    </row>
    <row r="5" customFormat="false" ht="15" hidden="false" customHeight="false" outlineLevel="0" collapsed="false">
      <c r="A5" s="5" t="s">
        <v>1063</v>
      </c>
      <c r="B5" s="5" t="s">
        <v>24</v>
      </c>
      <c r="C5" s="7" t="n">
        <v>42824</v>
      </c>
      <c r="D5" s="8" t="n">
        <v>26549</v>
      </c>
      <c r="E5" s="5" t="s">
        <v>1060</v>
      </c>
      <c r="F5" s="9" t="n">
        <f aca="false">YEAR(INDEX(Sinistres!$E$2:$E$1030,MATCH(B5,Sinistres!$A$2:$A$1030,0)))</f>
        <v>2016</v>
      </c>
      <c r="G5" s="9" t="n">
        <f aca="false">YEAR(C5)</f>
        <v>2017</v>
      </c>
      <c r="H5" s="9" t="n">
        <f aca="false">G5-F5+1</f>
        <v>2</v>
      </c>
    </row>
    <row r="6" customFormat="false" ht="15" hidden="false" customHeight="false" outlineLevel="0" collapsed="false">
      <c r="A6" s="5" t="s">
        <v>1064</v>
      </c>
      <c r="B6" s="5" t="s">
        <v>24</v>
      </c>
      <c r="C6" s="7" t="n">
        <v>43110</v>
      </c>
      <c r="D6" s="8" t="n">
        <v>22237</v>
      </c>
      <c r="E6" s="5" t="s">
        <v>1060</v>
      </c>
      <c r="F6" s="9" t="n">
        <f aca="false">YEAR(INDEX(Sinistres!$E$2:$E$1030,MATCH(B6,Sinistres!$A$2:$A$1030,0)))</f>
        <v>2016</v>
      </c>
      <c r="G6" s="9" t="n">
        <f aca="false">YEAR(C6)</f>
        <v>2018</v>
      </c>
      <c r="H6" s="9" t="n">
        <f aca="false">G6-F6+1</f>
        <v>3</v>
      </c>
    </row>
    <row r="7" customFormat="false" ht="15" hidden="false" customHeight="false" outlineLevel="0" collapsed="false">
      <c r="A7" s="5" t="s">
        <v>1065</v>
      </c>
      <c r="B7" s="5" t="s">
        <v>25</v>
      </c>
      <c r="C7" s="7" t="n">
        <v>42699</v>
      </c>
      <c r="D7" s="8" t="n">
        <v>11841</v>
      </c>
      <c r="E7" s="5" t="s">
        <v>1060</v>
      </c>
      <c r="F7" s="9" t="n">
        <f aca="false">YEAR(INDEX(Sinistres!$E$2:$E$1030,MATCH(B7,Sinistres!$A$2:$A$1030,0)))</f>
        <v>2016</v>
      </c>
      <c r="G7" s="9" t="n">
        <f aca="false">YEAR(C7)</f>
        <v>2016</v>
      </c>
      <c r="H7" s="9" t="n">
        <f aca="false">G7-F7+1</f>
        <v>1</v>
      </c>
    </row>
    <row r="8" customFormat="false" ht="15" hidden="false" customHeight="false" outlineLevel="0" collapsed="false">
      <c r="A8" s="5" t="s">
        <v>1066</v>
      </c>
      <c r="B8" s="5" t="s">
        <v>26</v>
      </c>
      <c r="C8" s="7" t="n">
        <v>42777</v>
      </c>
      <c r="D8" s="8" t="n">
        <v>315</v>
      </c>
      <c r="E8" s="5" t="s">
        <v>1060</v>
      </c>
      <c r="F8" s="9" t="n">
        <f aca="false">YEAR(INDEX(Sinistres!$E$2:$E$1030,MATCH(B8,Sinistres!$A$2:$A$1030,0)))</f>
        <v>2016</v>
      </c>
      <c r="G8" s="9" t="n">
        <f aca="false">YEAR(C8)</f>
        <v>2017</v>
      </c>
      <c r="H8" s="9" t="n">
        <f aca="false">G8-F8+1</f>
        <v>2</v>
      </c>
    </row>
    <row r="9" customFormat="false" ht="15" hidden="false" customHeight="false" outlineLevel="0" collapsed="false">
      <c r="A9" s="5" t="s">
        <v>1067</v>
      </c>
      <c r="B9" s="5" t="s">
        <v>26</v>
      </c>
      <c r="C9" s="7" t="n">
        <v>42803</v>
      </c>
      <c r="D9" s="8" t="n">
        <v>1210</v>
      </c>
      <c r="E9" s="5" t="s">
        <v>1060</v>
      </c>
      <c r="F9" s="9" t="n">
        <f aca="false">YEAR(INDEX(Sinistres!$E$2:$E$1030,MATCH(B9,Sinistres!$A$2:$A$1030,0)))</f>
        <v>2016</v>
      </c>
      <c r="G9" s="9" t="n">
        <f aca="false">YEAR(C9)</f>
        <v>2017</v>
      </c>
      <c r="H9" s="9" t="n">
        <f aca="false">G9-F9+1</f>
        <v>2</v>
      </c>
    </row>
    <row r="10" customFormat="false" ht="15" hidden="false" customHeight="false" outlineLevel="0" collapsed="false">
      <c r="A10" s="5" t="s">
        <v>1068</v>
      </c>
      <c r="B10" s="5" t="s">
        <v>27</v>
      </c>
      <c r="C10" s="7" t="n">
        <v>42719</v>
      </c>
      <c r="D10" s="8" t="n">
        <v>8820</v>
      </c>
      <c r="E10" s="5" t="s">
        <v>1060</v>
      </c>
      <c r="F10" s="9" t="n">
        <f aca="false">YEAR(INDEX(Sinistres!$E$2:$E$1030,MATCH(B10,Sinistres!$A$2:$A$1030,0)))</f>
        <v>2016</v>
      </c>
      <c r="G10" s="9" t="n">
        <f aca="false">YEAR(C10)</f>
        <v>2016</v>
      </c>
      <c r="H10" s="9" t="n">
        <f aca="false">G10-F10+1</f>
        <v>1</v>
      </c>
    </row>
    <row r="11" customFormat="false" ht="15" hidden="false" customHeight="false" outlineLevel="0" collapsed="false">
      <c r="A11" s="5" t="s">
        <v>1069</v>
      </c>
      <c r="B11" s="5" t="s">
        <v>27</v>
      </c>
      <c r="C11" s="7" t="n">
        <v>42871</v>
      </c>
      <c r="D11" s="8" t="n">
        <v>4956</v>
      </c>
      <c r="E11" s="5" t="s">
        <v>1060</v>
      </c>
      <c r="F11" s="9" t="n">
        <f aca="false">YEAR(INDEX(Sinistres!$E$2:$E$1030,MATCH(B11,Sinistres!$A$2:$A$1030,0)))</f>
        <v>2016</v>
      </c>
      <c r="G11" s="9" t="n">
        <f aca="false">YEAR(C11)</f>
        <v>2017</v>
      </c>
      <c r="H11" s="9" t="n">
        <f aca="false">G11-F11+1</f>
        <v>2</v>
      </c>
    </row>
    <row r="12" customFormat="false" ht="15" hidden="false" customHeight="false" outlineLevel="0" collapsed="false">
      <c r="A12" s="5" t="s">
        <v>1070</v>
      </c>
      <c r="B12" s="5" t="s">
        <v>27</v>
      </c>
      <c r="C12" s="7" t="n">
        <v>43183</v>
      </c>
      <c r="D12" s="8" t="n">
        <v>10062</v>
      </c>
      <c r="E12" s="5" t="s">
        <v>1060</v>
      </c>
      <c r="F12" s="9" t="n">
        <f aca="false">YEAR(INDEX(Sinistres!$E$2:$E$1030,MATCH(B12,Sinistres!$A$2:$A$1030,0)))</f>
        <v>2016</v>
      </c>
      <c r="G12" s="9" t="n">
        <f aca="false">YEAR(C12)</f>
        <v>2018</v>
      </c>
      <c r="H12" s="9" t="n">
        <f aca="false">G12-F12+1</f>
        <v>3</v>
      </c>
    </row>
    <row r="13" customFormat="false" ht="15" hidden="false" customHeight="false" outlineLevel="0" collapsed="false">
      <c r="A13" s="5" t="s">
        <v>1071</v>
      </c>
      <c r="B13" s="5" t="s">
        <v>28</v>
      </c>
      <c r="C13" s="7" t="n">
        <v>42774</v>
      </c>
      <c r="D13" s="8" t="n">
        <v>6056</v>
      </c>
      <c r="E13" s="5" t="s">
        <v>1060</v>
      </c>
      <c r="F13" s="9" t="n">
        <f aca="false">YEAR(INDEX(Sinistres!$E$2:$E$1030,MATCH(B13,Sinistres!$A$2:$A$1030,0)))</f>
        <v>2016</v>
      </c>
      <c r="G13" s="9" t="n">
        <f aca="false">YEAR(C13)</f>
        <v>2017</v>
      </c>
      <c r="H13" s="9" t="n">
        <f aca="false">G13-F13+1</f>
        <v>2</v>
      </c>
    </row>
    <row r="14" customFormat="false" ht="15" hidden="false" customHeight="false" outlineLevel="0" collapsed="false">
      <c r="A14" s="5" t="s">
        <v>1072</v>
      </c>
      <c r="B14" s="5" t="s">
        <v>29</v>
      </c>
      <c r="C14" s="7" t="n">
        <v>42634</v>
      </c>
      <c r="D14" s="8" t="n">
        <v>205185</v>
      </c>
      <c r="E14" s="5" t="s">
        <v>1060</v>
      </c>
      <c r="F14" s="9" t="n">
        <f aca="false">YEAR(INDEX(Sinistres!$E$2:$E$1030,MATCH(B14,Sinistres!$A$2:$A$1030,0)))</f>
        <v>2016</v>
      </c>
      <c r="G14" s="9" t="n">
        <f aca="false">YEAR(C14)</f>
        <v>2016</v>
      </c>
      <c r="H14" s="9" t="n">
        <f aca="false">G14-F14+1</f>
        <v>1</v>
      </c>
    </row>
    <row r="15" customFormat="false" ht="15" hidden="false" customHeight="false" outlineLevel="0" collapsed="false">
      <c r="A15" s="5" t="s">
        <v>1073</v>
      </c>
      <c r="B15" s="5" t="s">
        <v>29</v>
      </c>
      <c r="C15" s="7" t="n">
        <v>42793</v>
      </c>
      <c r="D15" s="8" t="n">
        <v>157580</v>
      </c>
      <c r="E15" s="5" t="s">
        <v>1060</v>
      </c>
      <c r="F15" s="9" t="n">
        <f aca="false">YEAR(INDEX(Sinistres!$E$2:$E$1030,MATCH(B15,Sinistres!$A$2:$A$1030,0)))</f>
        <v>2016</v>
      </c>
      <c r="G15" s="9" t="n">
        <f aca="false">YEAR(C15)</f>
        <v>2017</v>
      </c>
      <c r="H15" s="9" t="n">
        <f aca="false">G15-F15+1</f>
        <v>2</v>
      </c>
    </row>
    <row r="16" customFormat="false" ht="15" hidden="false" customHeight="false" outlineLevel="0" collapsed="false">
      <c r="A16" s="5" t="s">
        <v>1074</v>
      </c>
      <c r="B16" s="5" t="s">
        <v>29</v>
      </c>
      <c r="C16" s="7" t="n">
        <v>43320</v>
      </c>
      <c r="D16" s="8" t="n">
        <v>110270</v>
      </c>
      <c r="E16" s="5" t="s">
        <v>1060</v>
      </c>
      <c r="F16" s="9" t="n">
        <f aca="false">YEAR(INDEX(Sinistres!$E$2:$E$1030,MATCH(B16,Sinistres!$A$2:$A$1030,0)))</f>
        <v>2016</v>
      </c>
      <c r="G16" s="9" t="n">
        <f aca="false">YEAR(C16)</f>
        <v>2018</v>
      </c>
      <c r="H16" s="9" t="n">
        <f aca="false">G16-F16+1</f>
        <v>3</v>
      </c>
    </row>
    <row r="17" customFormat="false" ht="15" hidden="false" customHeight="false" outlineLevel="0" collapsed="false">
      <c r="A17" s="5" t="s">
        <v>1075</v>
      </c>
      <c r="B17" s="5" t="s">
        <v>30</v>
      </c>
      <c r="C17" s="7" t="n">
        <v>42697</v>
      </c>
      <c r="D17" s="8" t="n">
        <v>54599</v>
      </c>
      <c r="E17" s="5" t="s">
        <v>1060</v>
      </c>
      <c r="F17" s="9" t="n">
        <f aca="false">YEAR(INDEX(Sinistres!$E$2:$E$1030,MATCH(B17,Sinistres!$A$2:$A$1030,0)))</f>
        <v>2016</v>
      </c>
      <c r="G17" s="9" t="n">
        <f aca="false">YEAR(C17)</f>
        <v>2016</v>
      </c>
      <c r="H17" s="9" t="n">
        <f aca="false">G17-F17+1</f>
        <v>1</v>
      </c>
    </row>
    <row r="18" customFormat="false" ht="15" hidden="false" customHeight="false" outlineLevel="0" collapsed="false">
      <c r="A18" s="5" t="s">
        <v>1076</v>
      </c>
      <c r="B18" s="5" t="s">
        <v>30</v>
      </c>
      <c r="C18" s="7" t="n">
        <v>42787</v>
      </c>
      <c r="D18" s="8" t="n">
        <v>88720</v>
      </c>
      <c r="E18" s="5" t="s">
        <v>1060</v>
      </c>
      <c r="F18" s="9" t="n">
        <f aca="false">YEAR(INDEX(Sinistres!$E$2:$E$1030,MATCH(B18,Sinistres!$A$2:$A$1030,0)))</f>
        <v>2016</v>
      </c>
      <c r="G18" s="9" t="n">
        <f aca="false">YEAR(C18)</f>
        <v>2017</v>
      </c>
      <c r="H18" s="9" t="n">
        <f aca="false">G18-F18+1</f>
        <v>2</v>
      </c>
    </row>
    <row r="19" customFormat="false" ht="15" hidden="false" customHeight="false" outlineLevel="0" collapsed="false">
      <c r="A19" s="5" t="s">
        <v>1077</v>
      </c>
      <c r="B19" s="5" t="s">
        <v>30</v>
      </c>
      <c r="C19" s="7" t="n">
        <v>43017</v>
      </c>
      <c r="D19" s="8" t="n">
        <v>294965</v>
      </c>
      <c r="E19" s="5" t="s">
        <v>1060</v>
      </c>
      <c r="F19" s="9" t="n">
        <f aca="false">YEAR(INDEX(Sinistres!$E$2:$E$1030,MATCH(B19,Sinistres!$A$2:$A$1030,0)))</f>
        <v>2016</v>
      </c>
      <c r="G19" s="9" t="n">
        <f aca="false">YEAR(C19)</f>
        <v>2017</v>
      </c>
      <c r="H19" s="9" t="n">
        <f aca="false">G19-F19+1</f>
        <v>2</v>
      </c>
    </row>
    <row r="20" customFormat="false" ht="15" hidden="false" customHeight="false" outlineLevel="0" collapsed="false">
      <c r="A20" s="5" t="s">
        <v>1078</v>
      </c>
      <c r="B20" s="5" t="s">
        <v>31</v>
      </c>
      <c r="C20" s="7" t="n">
        <v>42628</v>
      </c>
      <c r="D20" s="8" t="n">
        <v>3427</v>
      </c>
      <c r="E20" s="5" t="s">
        <v>1060</v>
      </c>
      <c r="F20" s="9" t="n">
        <f aca="false">YEAR(INDEX(Sinistres!$E$2:$E$1030,MATCH(B20,Sinistres!$A$2:$A$1030,0)))</f>
        <v>2016</v>
      </c>
      <c r="G20" s="9" t="n">
        <f aca="false">YEAR(C20)</f>
        <v>2016</v>
      </c>
      <c r="H20" s="9" t="n">
        <f aca="false">G20-F20+1</f>
        <v>1</v>
      </c>
    </row>
    <row r="21" customFormat="false" ht="15" hidden="false" customHeight="false" outlineLevel="0" collapsed="false">
      <c r="A21" s="5" t="s">
        <v>1079</v>
      </c>
      <c r="B21" s="5" t="s">
        <v>32</v>
      </c>
      <c r="C21" s="7" t="n">
        <v>42592</v>
      </c>
      <c r="D21" s="8" t="n">
        <v>3050</v>
      </c>
      <c r="E21" s="5" t="s">
        <v>1060</v>
      </c>
      <c r="F21" s="9" t="n">
        <f aca="false">YEAR(INDEX(Sinistres!$E$2:$E$1030,MATCH(B21,Sinistres!$A$2:$A$1030,0)))</f>
        <v>2016</v>
      </c>
      <c r="G21" s="9" t="n">
        <f aca="false">YEAR(C21)</f>
        <v>2016</v>
      </c>
      <c r="H21" s="9" t="n">
        <f aca="false">G21-F21+1</f>
        <v>1</v>
      </c>
    </row>
    <row r="22" customFormat="false" ht="15" hidden="false" customHeight="false" outlineLevel="0" collapsed="false">
      <c r="A22" s="5" t="s">
        <v>1080</v>
      </c>
      <c r="B22" s="5" t="s">
        <v>32</v>
      </c>
      <c r="C22" s="7" t="n">
        <v>42658</v>
      </c>
      <c r="D22" s="8" t="n">
        <v>4823</v>
      </c>
      <c r="E22" s="5" t="s">
        <v>1060</v>
      </c>
      <c r="F22" s="9" t="n">
        <f aca="false">YEAR(INDEX(Sinistres!$E$2:$E$1030,MATCH(B22,Sinistres!$A$2:$A$1030,0)))</f>
        <v>2016</v>
      </c>
      <c r="G22" s="9" t="n">
        <f aca="false">YEAR(C22)</f>
        <v>2016</v>
      </c>
      <c r="H22" s="9" t="n">
        <f aca="false">G22-F22+1</f>
        <v>1</v>
      </c>
    </row>
    <row r="23" customFormat="false" ht="15" hidden="false" customHeight="false" outlineLevel="0" collapsed="false">
      <c r="A23" s="5" t="s">
        <v>1081</v>
      </c>
      <c r="B23" s="5" t="s">
        <v>33</v>
      </c>
      <c r="C23" s="7" t="n">
        <v>42678</v>
      </c>
      <c r="D23" s="8" t="n">
        <v>1281</v>
      </c>
      <c r="E23" s="5" t="s">
        <v>1060</v>
      </c>
      <c r="F23" s="9" t="n">
        <f aca="false">YEAR(INDEX(Sinistres!$E$2:$E$1030,MATCH(B23,Sinistres!$A$2:$A$1030,0)))</f>
        <v>2016</v>
      </c>
      <c r="G23" s="9" t="n">
        <f aca="false">YEAR(C23)</f>
        <v>2016</v>
      </c>
      <c r="H23" s="9" t="n">
        <f aca="false">G23-F23+1</f>
        <v>1</v>
      </c>
    </row>
    <row r="24" customFormat="false" ht="15" hidden="false" customHeight="false" outlineLevel="0" collapsed="false">
      <c r="A24" s="5" t="s">
        <v>1082</v>
      </c>
      <c r="B24" s="5" t="s">
        <v>33</v>
      </c>
      <c r="C24" s="7" t="n">
        <v>42722</v>
      </c>
      <c r="D24" s="8" t="n">
        <v>374</v>
      </c>
      <c r="E24" s="5" t="s">
        <v>1060</v>
      </c>
      <c r="F24" s="9" t="n">
        <f aca="false">YEAR(INDEX(Sinistres!$E$2:$E$1030,MATCH(B24,Sinistres!$A$2:$A$1030,0)))</f>
        <v>2016</v>
      </c>
      <c r="G24" s="9" t="n">
        <f aca="false">YEAR(C24)</f>
        <v>2016</v>
      </c>
      <c r="H24" s="9" t="n">
        <f aca="false">G24-F24+1</f>
        <v>1</v>
      </c>
    </row>
    <row r="25" customFormat="false" ht="15" hidden="false" customHeight="false" outlineLevel="0" collapsed="false">
      <c r="A25" s="5" t="s">
        <v>1083</v>
      </c>
      <c r="B25" s="5" t="s">
        <v>34</v>
      </c>
      <c r="C25" s="7" t="n">
        <v>42521</v>
      </c>
      <c r="D25" s="8" t="n">
        <v>2150</v>
      </c>
      <c r="E25" s="5" t="s">
        <v>1060</v>
      </c>
      <c r="F25" s="9" t="n">
        <f aca="false">YEAR(INDEX(Sinistres!$E$2:$E$1030,MATCH(B25,Sinistres!$A$2:$A$1030,0)))</f>
        <v>2016</v>
      </c>
      <c r="G25" s="9" t="n">
        <f aca="false">YEAR(C25)</f>
        <v>2016</v>
      </c>
      <c r="H25" s="9" t="n">
        <f aca="false">G25-F25+1</f>
        <v>1</v>
      </c>
    </row>
    <row r="26" customFormat="false" ht="15" hidden="false" customHeight="false" outlineLevel="0" collapsed="false">
      <c r="A26" s="5" t="s">
        <v>1084</v>
      </c>
      <c r="B26" s="5" t="s">
        <v>35</v>
      </c>
      <c r="C26" s="7" t="n">
        <v>42814</v>
      </c>
      <c r="D26" s="8" t="n">
        <v>12085</v>
      </c>
      <c r="E26" s="5" t="s">
        <v>1060</v>
      </c>
      <c r="F26" s="9" t="n">
        <f aca="false">YEAR(INDEX(Sinistres!$E$2:$E$1030,MATCH(B26,Sinistres!$A$2:$A$1030,0)))</f>
        <v>2016</v>
      </c>
      <c r="G26" s="9" t="n">
        <f aca="false">YEAR(C26)</f>
        <v>2017</v>
      </c>
      <c r="H26" s="9" t="n">
        <f aca="false">G26-F26+1</f>
        <v>2</v>
      </c>
    </row>
    <row r="27" customFormat="false" ht="15" hidden="false" customHeight="false" outlineLevel="0" collapsed="false">
      <c r="A27" s="5" t="s">
        <v>1085</v>
      </c>
      <c r="B27" s="5" t="s">
        <v>35</v>
      </c>
      <c r="C27" s="7" t="n">
        <v>42965</v>
      </c>
      <c r="D27" s="8" t="n">
        <v>19714</v>
      </c>
      <c r="E27" s="5" t="s">
        <v>1060</v>
      </c>
      <c r="F27" s="9" t="n">
        <f aca="false">YEAR(INDEX(Sinistres!$E$2:$E$1030,MATCH(B27,Sinistres!$A$2:$A$1030,0)))</f>
        <v>2016</v>
      </c>
      <c r="G27" s="9" t="n">
        <f aca="false">YEAR(C27)</f>
        <v>2017</v>
      </c>
      <c r="H27" s="9" t="n">
        <f aca="false">G27-F27+1</f>
        <v>2</v>
      </c>
    </row>
    <row r="28" customFormat="false" ht="15" hidden="false" customHeight="false" outlineLevel="0" collapsed="false">
      <c r="A28" s="5" t="s">
        <v>1086</v>
      </c>
      <c r="B28" s="5" t="s">
        <v>35</v>
      </c>
      <c r="C28" s="7" t="n">
        <v>43206</v>
      </c>
      <c r="D28" s="8" t="n">
        <v>9705</v>
      </c>
      <c r="E28" s="5" t="s">
        <v>1060</v>
      </c>
      <c r="F28" s="9" t="n">
        <f aca="false">YEAR(INDEX(Sinistres!$E$2:$E$1030,MATCH(B28,Sinistres!$A$2:$A$1030,0)))</f>
        <v>2016</v>
      </c>
      <c r="G28" s="9" t="n">
        <f aca="false">YEAR(C28)</f>
        <v>2018</v>
      </c>
      <c r="H28" s="9" t="n">
        <f aca="false">G28-F28+1</f>
        <v>3</v>
      </c>
    </row>
    <row r="29" customFormat="false" ht="15" hidden="false" customHeight="false" outlineLevel="0" collapsed="false">
      <c r="A29" s="5" t="s">
        <v>1087</v>
      </c>
      <c r="B29" s="5" t="s">
        <v>35</v>
      </c>
      <c r="C29" s="7" t="n">
        <v>43720</v>
      </c>
      <c r="D29" s="8" t="n">
        <v>-4630</v>
      </c>
      <c r="E29" s="5" t="s">
        <v>1088</v>
      </c>
      <c r="F29" s="9" t="n">
        <f aca="false">YEAR(INDEX(Sinistres!$E$2:$E$1030,MATCH(B29,Sinistres!$A$2:$A$1030,0)))</f>
        <v>2016</v>
      </c>
      <c r="G29" s="9" t="n">
        <f aca="false">YEAR(C29)</f>
        <v>2019</v>
      </c>
      <c r="H29" s="9" t="n">
        <f aca="false">G29-F29+1</f>
        <v>4</v>
      </c>
    </row>
    <row r="30" customFormat="false" ht="15" hidden="false" customHeight="false" outlineLevel="0" collapsed="false">
      <c r="A30" s="5" t="s">
        <v>1089</v>
      </c>
      <c r="B30" s="5" t="s">
        <v>36</v>
      </c>
      <c r="C30" s="7" t="n">
        <v>42715</v>
      </c>
      <c r="D30" s="8" t="n">
        <v>3028</v>
      </c>
      <c r="E30" s="5" t="s">
        <v>1060</v>
      </c>
      <c r="F30" s="9" t="n">
        <f aca="false">YEAR(INDEX(Sinistres!$E$2:$E$1030,MATCH(B30,Sinistres!$A$2:$A$1030,0)))</f>
        <v>2016</v>
      </c>
      <c r="G30" s="9" t="n">
        <f aca="false">YEAR(C30)</f>
        <v>2016</v>
      </c>
      <c r="H30" s="9" t="n">
        <f aca="false">G30-F30+1</f>
        <v>1</v>
      </c>
    </row>
    <row r="31" customFormat="false" ht="15" hidden="false" customHeight="false" outlineLevel="0" collapsed="false">
      <c r="A31" s="5" t="s">
        <v>1090</v>
      </c>
      <c r="B31" s="5" t="s">
        <v>36</v>
      </c>
      <c r="C31" s="7" t="n">
        <v>42814</v>
      </c>
      <c r="D31" s="8" t="n">
        <v>6878</v>
      </c>
      <c r="E31" s="5" t="s">
        <v>1060</v>
      </c>
      <c r="F31" s="9" t="n">
        <f aca="false">YEAR(INDEX(Sinistres!$E$2:$E$1030,MATCH(B31,Sinistres!$A$2:$A$1030,0)))</f>
        <v>2016</v>
      </c>
      <c r="G31" s="9" t="n">
        <f aca="false">YEAR(C31)</f>
        <v>2017</v>
      </c>
      <c r="H31" s="9" t="n">
        <f aca="false">G31-F31+1</f>
        <v>2</v>
      </c>
    </row>
    <row r="32" customFormat="false" ht="15" hidden="false" customHeight="false" outlineLevel="0" collapsed="false">
      <c r="A32" s="5" t="s">
        <v>1091</v>
      </c>
      <c r="B32" s="5" t="s">
        <v>36</v>
      </c>
      <c r="C32" s="7" t="n">
        <v>42983</v>
      </c>
      <c r="D32" s="8" t="n">
        <v>12310</v>
      </c>
      <c r="E32" s="5" t="s">
        <v>1060</v>
      </c>
      <c r="F32" s="9" t="n">
        <f aca="false">YEAR(INDEX(Sinistres!$E$2:$E$1030,MATCH(B32,Sinistres!$A$2:$A$1030,0)))</f>
        <v>2016</v>
      </c>
      <c r="G32" s="9" t="n">
        <f aca="false">YEAR(C32)</f>
        <v>2017</v>
      </c>
      <c r="H32" s="9" t="n">
        <f aca="false">G32-F32+1</f>
        <v>2</v>
      </c>
    </row>
    <row r="33" customFormat="false" ht="15" hidden="false" customHeight="false" outlineLevel="0" collapsed="false">
      <c r="A33" s="5" t="s">
        <v>1092</v>
      </c>
      <c r="B33" s="5" t="s">
        <v>37</v>
      </c>
      <c r="C33" s="7" t="n">
        <v>43060</v>
      </c>
      <c r="D33" s="8" t="n">
        <v>171749</v>
      </c>
      <c r="E33" s="5" t="s">
        <v>1060</v>
      </c>
      <c r="F33" s="9" t="n">
        <f aca="false">YEAR(INDEX(Sinistres!$E$2:$E$1030,MATCH(B33,Sinistres!$A$2:$A$1030,0)))</f>
        <v>2016</v>
      </c>
      <c r="G33" s="9" t="n">
        <f aca="false">YEAR(C33)</f>
        <v>2017</v>
      </c>
      <c r="H33" s="9" t="n">
        <f aca="false">G33-F33+1</f>
        <v>2</v>
      </c>
    </row>
    <row r="34" customFormat="false" ht="15" hidden="false" customHeight="false" outlineLevel="0" collapsed="false">
      <c r="A34" s="5" t="s">
        <v>1093</v>
      </c>
      <c r="B34" s="5" t="s">
        <v>37</v>
      </c>
      <c r="C34" s="7" t="n">
        <v>43319</v>
      </c>
      <c r="D34" s="8" t="n">
        <v>85298</v>
      </c>
      <c r="E34" s="5" t="s">
        <v>1060</v>
      </c>
      <c r="F34" s="9" t="n">
        <f aca="false">YEAR(INDEX(Sinistres!$E$2:$E$1030,MATCH(B34,Sinistres!$A$2:$A$1030,0)))</f>
        <v>2016</v>
      </c>
      <c r="G34" s="9" t="n">
        <f aca="false">YEAR(C34)</f>
        <v>2018</v>
      </c>
      <c r="H34" s="9" t="n">
        <f aca="false">G34-F34+1</f>
        <v>3</v>
      </c>
    </row>
    <row r="35" customFormat="false" ht="15" hidden="false" customHeight="false" outlineLevel="0" collapsed="false">
      <c r="A35" s="5" t="s">
        <v>1094</v>
      </c>
      <c r="B35" s="5" t="s">
        <v>37</v>
      </c>
      <c r="C35" s="7" t="n">
        <v>43624</v>
      </c>
      <c r="D35" s="8" t="n">
        <v>49322</v>
      </c>
      <c r="E35" s="5" t="s">
        <v>1060</v>
      </c>
      <c r="F35" s="9" t="n">
        <f aca="false">YEAR(INDEX(Sinistres!$E$2:$E$1030,MATCH(B35,Sinistres!$A$2:$A$1030,0)))</f>
        <v>2016</v>
      </c>
      <c r="G35" s="9" t="n">
        <f aca="false">YEAR(C35)</f>
        <v>2019</v>
      </c>
      <c r="H35" s="9" t="n">
        <f aca="false">G35-F35+1</f>
        <v>4</v>
      </c>
    </row>
    <row r="36" customFormat="false" ht="15" hidden="false" customHeight="false" outlineLevel="0" collapsed="false">
      <c r="A36" s="5" t="s">
        <v>1095</v>
      </c>
      <c r="B36" s="5" t="s">
        <v>37</v>
      </c>
      <c r="C36" s="7" t="n">
        <v>43710</v>
      </c>
      <c r="D36" s="8" t="n">
        <v>26451</v>
      </c>
      <c r="E36" s="5" t="s">
        <v>1060</v>
      </c>
      <c r="F36" s="9" t="n">
        <f aca="false">YEAR(INDEX(Sinistres!$E$2:$E$1030,MATCH(B36,Sinistres!$A$2:$A$1030,0)))</f>
        <v>2016</v>
      </c>
      <c r="G36" s="9" t="n">
        <f aca="false">YEAR(C36)</f>
        <v>2019</v>
      </c>
      <c r="H36" s="9" t="n">
        <f aca="false">G36-F36+1</f>
        <v>4</v>
      </c>
    </row>
    <row r="37" customFormat="false" ht="15" hidden="false" customHeight="false" outlineLevel="0" collapsed="false">
      <c r="A37" s="5" t="s">
        <v>1096</v>
      </c>
      <c r="B37" s="5" t="s">
        <v>37</v>
      </c>
      <c r="C37" s="7" t="n">
        <v>44245</v>
      </c>
      <c r="D37" s="8" t="n">
        <v>-56112</v>
      </c>
      <c r="E37" s="5" t="s">
        <v>1088</v>
      </c>
      <c r="F37" s="9" t="n">
        <f aca="false">YEAR(INDEX(Sinistres!$E$2:$E$1030,MATCH(B37,Sinistres!$A$2:$A$1030,0)))</f>
        <v>2016</v>
      </c>
      <c r="G37" s="9" t="n">
        <f aca="false">YEAR(C37)</f>
        <v>2021</v>
      </c>
      <c r="H37" s="9" t="n">
        <f aca="false">G37-F37+1</f>
        <v>6</v>
      </c>
    </row>
    <row r="38" customFormat="false" ht="15" hidden="false" customHeight="false" outlineLevel="0" collapsed="false">
      <c r="A38" s="5" t="s">
        <v>1097</v>
      </c>
      <c r="B38" s="5" t="s">
        <v>38</v>
      </c>
      <c r="C38" s="7" t="n">
        <v>42512</v>
      </c>
      <c r="D38" s="8" t="n">
        <v>5355</v>
      </c>
      <c r="E38" s="5" t="s">
        <v>1060</v>
      </c>
      <c r="F38" s="9" t="n">
        <f aca="false">YEAR(INDEX(Sinistres!$E$2:$E$1030,MATCH(B38,Sinistres!$A$2:$A$1030,0)))</f>
        <v>2016</v>
      </c>
      <c r="G38" s="9" t="n">
        <f aca="false">YEAR(C38)</f>
        <v>2016</v>
      </c>
      <c r="H38" s="9" t="n">
        <f aca="false">G38-F38+1</f>
        <v>1</v>
      </c>
    </row>
    <row r="39" customFormat="false" ht="15" hidden="false" customHeight="false" outlineLevel="0" collapsed="false">
      <c r="A39" s="5" t="s">
        <v>1098</v>
      </c>
      <c r="B39" s="5" t="s">
        <v>39</v>
      </c>
      <c r="C39" s="7" t="n">
        <v>42652</v>
      </c>
      <c r="D39" s="8" t="n">
        <v>6697</v>
      </c>
      <c r="E39" s="5" t="s">
        <v>1060</v>
      </c>
      <c r="F39" s="9" t="n">
        <f aca="false">YEAR(INDEX(Sinistres!$E$2:$E$1030,MATCH(B39,Sinistres!$A$2:$A$1030,0)))</f>
        <v>2016</v>
      </c>
      <c r="G39" s="9" t="n">
        <f aca="false">YEAR(C39)</f>
        <v>2016</v>
      </c>
      <c r="H39" s="9" t="n">
        <f aca="false">G39-F39+1</f>
        <v>1</v>
      </c>
    </row>
    <row r="40" customFormat="false" ht="15" hidden="false" customHeight="false" outlineLevel="0" collapsed="false">
      <c r="A40" s="5" t="s">
        <v>1099</v>
      </c>
      <c r="B40" s="5" t="s">
        <v>40</v>
      </c>
      <c r="C40" s="7" t="n">
        <v>42808</v>
      </c>
      <c r="D40" s="8" t="n">
        <v>16122</v>
      </c>
      <c r="E40" s="5" t="s">
        <v>1060</v>
      </c>
      <c r="F40" s="9" t="n">
        <f aca="false">YEAR(INDEX(Sinistres!$E$2:$E$1030,MATCH(B40,Sinistres!$A$2:$A$1030,0)))</f>
        <v>2016</v>
      </c>
      <c r="G40" s="9" t="n">
        <f aca="false">YEAR(C40)</f>
        <v>2017</v>
      </c>
      <c r="H40" s="9" t="n">
        <f aca="false">G40-F40+1</f>
        <v>2</v>
      </c>
    </row>
    <row r="41" customFormat="false" ht="15" hidden="false" customHeight="false" outlineLevel="0" collapsed="false">
      <c r="A41" s="5" t="s">
        <v>1100</v>
      </c>
      <c r="B41" s="5" t="s">
        <v>41</v>
      </c>
      <c r="C41" s="7" t="n">
        <v>42673</v>
      </c>
      <c r="D41" s="8" t="n">
        <v>8295</v>
      </c>
      <c r="E41" s="5" t="s">
        <v>1060</v>
      </c>
      <c r="F41" s="9" t="n">
        <f aca="false">YEAR(INDEX(Sinistres!$E$2:$E$1030,MATCH(B41,Sinistres!$A$2:$A$1030,0)))</f>
        <v>2016</v>
      </c>
      <c r="G41" s="9" t="n">
        <f aca="false">YEAR(C41)</f>
        <v>2016</v>
      </c>
      <c r="H41" s="9" t="n">
        <f aca="false">G41-F41+1</f>
        <v>1</v>
      </c>
    </row>
    <row r="42" customFormat="false" ht="15" hidden="false" customHeight="false" outlineLevel="0" collapsed="false">
      <c r="A42" s="5" t="s">
        <v>1101</v>
      </c>
      <c r="B42" s="5" t="s">
        <v>42</v>
      </c>
      <c r="C42" s="7" t="n">
        <v>42514</v>
      </c>
      <c r="D42" s="8" t="n">
        <v>3134</v>
      </c>
      <c r="E42" s="5" t="s">
        <v>1060</v>
      </c>
      <c r="F42" s="9" t="n">
        <f aca="false">YEAR(INDEX(Sinistres!$E$2:$E$1030,MATCH(B42,Sinistres!$A$2:$A$1030,0)))</f>
        <v>2016</v>
      </c>
      <c r="G42" s="9" t="n">
        <f aca="false">YEAR(C42)</f>
        <v>2016</v>
      </c>
      <c r="H42" s="9" t="n">
        <f aca="false">G42-F42+1</f>
        <v>1</v>
      </c>
    </row>
    <row r="43" customFormat="false" ht="15" hidden="false" customHeight="false" outlineLevel="0" collapsed="false">
      <c r="A43" s="5" t="s">
        <v>1102</v>
      </c>
      <c r="B43" s="5" t="s">
        <v>43</v>
      </c>
      <c r="C43" s="7" t="n">
        <v>42593</v>
      </c>
      <c r="D43" s="8" t="n">
        <v>2216</v>
      </c>
      <c r="E43" s="5" t="s">
        <v>1060</v>
      </c>
      <c r="F43" s="9" t="n">
        <f aca="false">YEAR(INDEX(Sinistres!$E$2:$E$1030,MATCH(B43,Sinistres!$A$2:$A$1030,0)))</f>
        <v>2016</v>
      </c>
      <c r="G43" s="9" t="n">
        <f aca="false">YEAR(C43)</f>
        <v>2016</v>
      </c>
      <c r="H43" s="9" t="n">
        <f aca="false">G43-F43+1</f>
        <v>1</v>
      </c>
    </row>
    <row r="44" customFormat="false" ht="15" hidden="false" customHeight="false" outlineLevel="0" collapsed="false">
      <c r="A44" s="5" t="s">
        <v>1103</v>
      </c>
      <c r="B44" s="5" t="s">
        <v>44</v>
      </c>
      <c r="C44" s="7" t="n">
        <v>42888</v>
      </c>
      <c r="D44" s="8" t="n">
        <v>18953</v>
      </c>
      <c r="E44" s="5" t="s">
        <v>1060</v>
      </c>
      <c r="F44" s="9" t="n">
        <f aca="false">YEAR(INDEX(Sinistres!$E$2:$E$1030,MATCH(B44,Sinistres!$A$2:$A$1030,0)))</f>
        <v>2016</v>
      </c>
      <c r="G44" s="9" t="n">
        <f aca="false">YEAR(C44)</f>
        <v>2017</v>
      </c>
      <c r="H44" s="9" t="n">
        <f aca="false">G44-F44+1</f>
        <v>2</v>
      </c>
    </row>
    <row r="45" customFormat="false" ht="15" hidden="false" customHeight="false" outlineLevel="0" collapsed="false">
      <c r="A45" s="5" t="s">
        <v>1104</v>
      </c>
      <c r="B45" s="5" t="s">
        <v>44</v>
      </c>
      <c r="C45" s="7" t="n">
        <v>43292</v>
      </c>
      <c r="D45" s="8" t="n">
        <v>3040</v>
      </c>
      <c r="E45" s="5" t="s">
        <v>1060</v>
      </c>
      <c r="F45" s="9" t="n">
        <f aca="false">YEAR(INDEX(Sinistres!$E$2:$E$1030,MATCH(B45,Sinistres!$A$2:$A$1030,0)))</f>
        <v>2016</v>
      </c>
      <c r="G45" s="9" t="n">
        <f aca="false">YEAR(C45)</f>
        <v>2018</v>
      </c>
      <c r="H45" s="9" t="n">
        <f aca="false">G45-F45+1</f>
        <v>3</v>
      </c>
    </row>
    <row r="46" customFormat="false" ht="15" hidden="false" customHeight="false" outlineLevel="0" collapsed="false">
      <c r="A46" s="5" t="s">
        <v>1105</v>
      </c>
      <c r="B46" s="5" t="s">
        <v>45</v>
      </c>
      <c r="C46" s="7" t="n">
        <v>42931</v>
      </c>
      <c r="D46" s="8" t="n">
        <v>2948</v>
      </c>
      <c r="E46" s="5" t="s">
        <v>1060</v>
      </c>
      <c r="F46" s="9" t="n">
        <f aca="false">YEAR(INDEX(Sinistres!$E$2:$E$1030,MATCH(B46,Sinistres!$A$2:$A$1030,0)))</f>
        <v>2016</v>
      </c>
      <c r="G46" s="9" t="n">
        <f aca="false">YEAR(C46)</f>
        <v>2017</v>
      </c>
      <c r="H46" s="9" t="n">
        <f aca="false">G46-F46+1</f>
        <v>2</v>
      </c>
    </row>
    <row r="47" customFormat="false" ht="15" hidden="false" customHeight="false" outlineLevel="0" collapsed="false">
      <c r="A47" s="5" t="s">
        <v>1106</v>
      </c>
      <c r="B47" s="5" t="s">
        <v>45</v>
      </c>
      <c r="C47" s="7" t="n">
        <v>42997</v>
      </c>
      <c r="D47" s="8" t="n">
        <v>30033</v>
      </c>
      <c r="E47" s="5" t="s">
        <v>1060</v>
      </c>
      <c r="F47" s="9" t="n">
        <f aca="false">YEAR(INDEX(Sinistres!$E$2:$E$1030,MATCH(B47,Sinistres!$A$2:$A$1030,0)))</f>
        <v>2016</v>
      </c>
      <c r="G47" s="9" t="n">
        <f aca="false">YEAR(C47)</f>
        <v>2017</v>
      </c>
      <c r="H47" s="9" t="n">
        <f aca="false">G47-F47+1</f>
        <v>2</v>
      </c>
    </row>
    <row r="48" customFormat="false" ht="15" hidden="false" customHeight="false" outlineLevel="0" collapsed="false">
      <c r="A48" s="5" t="s">
        <v>1107</v>
      </c>
      <c r="B48" s="5" t="s">
        <v>45</v>
      </c>
      <c r="C48" s="7" t="n">
        <v>43167</v>
      </c>
      <c r="D48" s="8" t="n">
        <v>22796</v>
      </c>
      <c r="E48" s="5" t="s">
        <v>1060</v>
      </c>
      <c r="F48" s="9" t="n">
        <f aca="false">YEAR(INDEX(Sinistres!$E$2:$E$1030,MATCH(B48,Sinistres!$A$2:$A$1030,0)))</f>
        <v>2016</v>
      </c>
      <c r="G48" s="9" t="n">
        <f aca="false">YEAR(C48)</f>
        <v>2018</v>
      </c>
      <c r="H48" s="9" t="n">
        <f aca="false">G48-F48+1</f>
        <v>3</v>
      </c>
    </row>
    <row r="49" customFormat="false" ht="15" hidden="false" customHeight="false" outlineLevel="0" collapsed="false">
      <c r="A49" s="5" t="s">
        <v>1108</v>
      </c>
      <c r="B49" s="5" t="s">
        <v>46</v>
      </c>
      <c r="C49" s="7" t="n">
        <v>42779</v>
      </c>
      <c r="D49" s="8" t="n">
        <v>7561</v>
      </c>
      <c r="E49" s="5" t="s">
        <v>1060</v>
      </c>
      <c r="F49" s="9" t="n">
        <f aca="false">YEAR(INDEX(Sinistres!$E$2:$E$1030,MATCH(B49,Sinistres!$A$2:$A$1030,0)))</f>
        <v>2016</v>
      </c>
      <c r="G49" s="9" t="n">
        <f aca="false">YEAR(C49)</f>
        <v>2017</v>
      </c>
      <c r="H49" s="9" t="n">
        <f aca="false">G49-F49+1</f>
        <v>2</v>
      </c>
    </row>
    <row r="50" customFormat="false" ht="15" hidden="false" customHeight="false" outlineLevel="0" collapsed="false">
      <c r="A50" s="5" t="s">
        <v>1109</v>
      </c>
      <c r="B50" s="5" t="s">
        <v>46</v>
      </c>
      <c r="C50" s="7" t="n">
        <v>42948</v>
      </c>
      <c r="D50" s="8" t="n">
        <v>3687</v>
      </c>
      <c r="E50" s="5" t="s">
        <v>1060</v>
      </c>
      <c r="F50" s="9" t="n">
        <f aca="false">YEAR(INDEX(Sinistres!$E$2:$E$1030,MATCH(B50,Sinistres!$A$2:$A$1030,0)))</f>
        <v>2016</v>
      </c>
      <c r="G50" s="9" t="n">
        <f aca="false">YEAR(C50)</f>
        <v>2017</v>
      </c>
      <c r="H50" s="9" t="n">
        <f aca="false">G50-F50+1</f>
        <v>2</v>
      </c>
    </row>
    <row r="51" customFormat="false" ht="15" hidden="false" customHeight="false" outlineLevel="0" collapsed="false">
      <c r="A51" s="5" t="s">
        <v>1110</v>
      </c>
      <c r="B51" s="5" t="s">
        <v>46</v>
      </c>
      <c r="C51" s="7" t="n">
        <v>42983</v>
      </c>
      <c r="D51" s="8" t="n">
        <v>20421</v>
      </c>
      <c r="E51" s="5" t="s">
        <v>1060</v>
      </c>
      <c r="F51" s="9" t="n">
        <f aca="false">YEAR(INDEX(Sinistres!$E$2:$E$1030,MATCH(B51,Sinistres!$A$2:$A$1030,0)))</f>
        <v>2016</v>
      </c>
      <c r="G51" s="9" t="n">
        <f aca="false">YEAR(C51)</f>
        <v>2017</v>
      </c>
      <c r="H51" s="9" t="n">
        <f aca="false">G51-F51+1</f>
        <v>2</v>
      </c>
    </row>
    <row r="52" customFormat="false" ht="15" hidden="false" customHeight="false" outlineLevel="0" collapsed="false">
      <c r="A52" s="5" t="s">
        <v>1111</v>
      </c>
      <c r="B52" s="5" t="s">
        <v>47</v>
      </c>
      <c r="C52" s="7" t="n">
        <v>42621</v>
      </c>
      <c r="D52" s="8" t="n">
        <v>3148</v>
      </c>
      <c r="E52" s="5" t="s">
        <v>1060</v>
      </c>
      <c r="F52" s="9" t="n">
        <f aca="false">YEAR(INDEX(Sinistres!$E$2:$E$1030,MATCH(B52,Sinistres!$A$2:$A$1030,0)))</f>
        <v>2016</v>
      </c>
      <c r="G52" s="9" t="n">
        <f aca="false">YEAR(C52)</f>
        <v>2016</v>
      </c>
      <c r="H52" s="9" t="n">
        <f aca="false">G52-F52+1</f>
        <v>1</v>
      </c>
    </row>
    <row r="53" customFormat="false" ht="15" hidden="false" customHeight="false" outlineLevel="0" collapsed="false">
      <c r="A53" s="5" t="s">
        <v>1112</v>
      </c>
      <c r="B53" s="5" t="s">
        <v>48</v>
      </c>
      <c r="C53" s="7" t="n">
        <v>42571</v>
      </c>
      <c r="D53" s="8" t="n">
        <v>9585</v>
      </c>
      <c r="E53" s="5" t="s">
        <v>1060</v>
      </c>
      <c r="F53" s="9" t="n">
        <f aca="false">YEAR(INDEX(Sinistres!$E$2:$E$1030,MATCH(B53,Sinistres!$A$2:$A$1030,0)))</f>
        <v>2016</v>
      </c>
      <c r="G53" s="9" t="n">
        <f aca="false">YEAR(C53)</f>
        <v>2016</v>
      </c>
      <c r="H53" s="9" t="n">
        <f aca="false">G53-F53+1</f>
        <v>1</v>
      </c>
    </row>
    <row r="54" customFormat="false" ht="15" hidden="false" customHeight="false" outlineLevel="0" collapsed="false">
      <c r="A54" s="5" t="s">
        <v>1113</v>
      </c>
      <c r="B54" s="5" t="s">
        <v>49</v>
      </c>
      <c r="C54" s="7" t="n">
        <v>43144</v>
      </c>
      <c r="D54" s="8" t="n">
        <v>12962</v>
      </c>
      <c r="E54" s="5" t="s">
        <v>1060</v>
      </c>
      <c r="F54" s="9" t="n">
        <f aca="false">YEAR(INDEX(Sinistres!$E$2:$E$1030,MATCH(B54,Sinistres!$A$2:$A$1030,0)))</f>
        <v>2016</v>
      </c>
      <c r="G54" s="9" t="n">
        <f aca="false">YEAR(C54)</f>
        <v>2018</v>
      </c>
      <c r="H54" s="9" t="n">
        <f aca="false">G54-F54+1</f>
        <v>3</v>
      </c>
    </row>
    <row r="55" customFormat="false" ht="15" hidden="false" customHeight="false" outlineLevel="0" collapsed="false">
      <c r="A55" s="5" t="s">
        <v>1114</v>
      </c>
      <c r="B55" s="5" t="s">
        <v>50</v>
      </c>
      <c r="C55" s="7" t="n">
        <v>42759</v>
      </c>
      <c r="D55" s="8" t="n">
        <v>2450</v>
      </c>
      <c r="E55" s="5" t="s">
        <v>1060</v>
      </c>
      <c r="F55" s="9" t="n">
        <f aca="false">YEAR(INDEX(Sinistres!$E$2:$E$1030,MATCH(B55,Sinistres!$A$2:$A$1030,0)))</f>
        <v>2016</v>
      </c>
      <c r="G55" s="9" t="n">
        <f aca="false">YEAR(C55)</f>
        <v>2017</v>
      </c>
      <c r="H55" s="9" t="n">
        <f aca="false">G55-F55+1</f>
        <v>2</v>
      </c>
    </row>
    <row r="56" customFormat="false" ht="15" hidden="false" customHeight="false" outlineLevel="0" collapsed="false">
      <c r="A56" s="5" t="s">
        <v>1115</v>
      </c>
      <c r="B56" s="5" t="s">
        <v>51</v>
      </c>
      <c r="C56" s="7" t="n">
        <v>42625</v>
      </c>
      <c r="D56" s="8" t="n">
        <v>8412</v>
      </c>
      <c r="E56" s="5" t="s">
        <v>1060</v>
      </c>
      <c r="F56" s="9" t="n">
        <f aca="false">YEAR(INDEX(Sinistres!$E$2:$E$1030,MATCH(B56,Sinistres!$A$2:$A$1030,0)))</f>
        <v>2016</v>
      </c>
      <c r="G56" s="9" t="n">
        <f aca="false">YEAR(C56)</f>
        <v>2016</v>
      </c>
      <c r="H56" s="9" t="n">
        <f aca="false">G56-F56+1</f>
        <v>1</v>
      </c>
    </row>
    <row r="57" customFormat="false" ht="15" hidden="false" customHeight="false" outlineLevel="0" collapsed="false">
      <c r="A57" s="5" t="s">
        <v>1116</v>
      </c>
      <c r="B57" s="5" t="s">
        <v>51</v>
      </c>
      <c r="C57" s="7" t="n">
        <v>42636</v>
      </c>
      <c r="D57" s="8" t="n">
        <v>2505</v>
      </c>
      <c r="E57" s="5" t="s">
        <v>1060</v>
      </c>
      <c r="F57" s="9" t="n">
        <f aca="false">YEAR(INDEX(Sinistres!$E$2:$E$1030,MATCH(B57,Sinistres!$A$2:$A$1030,0)))</f>
        <v>2016</v>
      </c>
      <c r="G57" s="9" t="n">
        <f aca="false">YEAR(C57)</f>
        <v>2016</v>
      </c>
      <c r="H57" s="9" t="n">
        <f aca="false">G57-F57+1</f>
        <v>1</v>
      </c>
    </row>
    <row r="58" customFormat="false" ht="15" hidden="false" customHeight="false" outlineLevel="0" collapsed="false">
      <c r="A58" s="5" t="s">
        <v>1117</v>
      </c>
      <c r="B58" s="5" t="s">
        <v>52</v>
      </c>
      <c r="C58" s="7" t="n">
        <v>42773</v>
      </c>
      <c r="D58" s="8" t="n">
        <v>6358</v>
      </c>
      <c r="E58" s="5" t="s">
        <v>1060</v>
      </c>
      <c r="F58" s="9" t="n">
        <f aca="false">YEAR(INDEX(Sinistres!$E$2:$E$1030,MATCH(B58,Sinistres!$A$2:$A$1030,0)))</f>
        <v>2016</v>
      </c>
      <c r="G58" s="9" t="n">
        <f aca="false">YEAR(C58)</f>
        <v>2017</v>
      </c>
      <c r="H58" s="9" t="n">
        <f aca="false">G58-F58+1</f>
        <v>2</v>
      </c>
    </row>
    <row r="59" customFormat="false" ht="15" hidden="false" customHeight="false" outlineLevel="0" collapsed="false">
      <c r="A59" s="5" t="s">
        <v>1118</v>
      </c>
      <c r="B59" s="5" t="s">
        <v>53</v>
      </c>
      <c r="C59" s="7" t="n">
        <v>42706</v>
      </c>
      <c r="D59" s="8" t="n">
        <v>7801</v>
      </c>
      <c r="E59" s="5" t="s">
        <v>1060</v>
      </c>
      <c r="F59" s="9" t="n">
        <f aca="false">YEAR(INDEX(Sinistres!$E$2:$E$1030,MATCH(B59,Sinistres!$A$2:$A$1030,0)))</f>
        <v>2016</v>
      </c>
      <c r="G59" s="9" t="n">
        <f aca="false">YEAR(C59)</f>
        <v>2016</v>
      </c>
      <c r="H59" s="9" t="n">
        <f aca="false">G59-F59+1</f>
        <v>1</v>
      </c>
    </row>
    <row r="60" customFormat="false" ht="15" hidden="false" customHeight="false" outlineLevel="0" collapsed="false">
      <c r="A60" s="5" t="s">
        <v>1119</v>
      </c>
      <c r="B60" s="5" t="s">
        <v>53</v>
      </c>
      <c r="C60" s="7" t="n">
        <v>43321</v>
      </c>
      <c r="D60" s="8" t="n">
        <v>5174</v>
      </c>
      <c r="E60" s="5" t="s">
        <v>1060</v>
      </c>
      <c r="F60" s="9" t="n">
        <f aca="false">YEAR(INDEX(Sinistres!$E$2:$E$1030,MATCH(B60,Sinistres!$A$2:$A$1030,0)))</f>
        <v>2016</v>
      </c>
      <c r="G60" s="9" t="n">
        <f aca="false">YEAR(C60)</f>
        <v>2018</v>
      </c>
      <c r="H60" s="9" t="n">
        <f aca="false">G60-F60+1</f>
        <v>3</v>
      </c>
    </row>
    <row r="61" customFormat="false" ht="15" hidden="false" customHeight="false" outlineLevel="0" collapsed="false">
      <c r="A61" s="5" t="s">
        <v>1120</v>
      </c>
      <c r="B61" s="5" t="s">
        <v>53</v>
      </c>
      <c r="C61" s="7" t="n">
        <v>43387</v>
      </c>
      <c r="D61" s="8" t="n">
        <v>8594</v>
      </c>
      <c r="E61" s="5" t="s">
        <v>1060</v>
      </c>
      <c r="F61" s="9" t="n">
        <f aca="false">YEAR(INDEX(Sinistres!$E$2:$E$1030,MATCH(B61,Sinistres!$A$2:$A$1030,0)))</f>
        <v>2016</v>
      </c>
      <c r="G61" s="9" t="n">
        <f aca="false">YEAR(C61)</f>
        <v>2018</v>
      </c>
      <c r="H61" s="9" t="n">
        <f aca="false">G61-F61+1</f>
        <v>3</v>
      </c>
    </row>
    <row r="62" customFormat="false" ht="15" hidden="false" customHeight="false" outlineLevel="0" collapsed="false">
      <c r="A62" s="5" t="s">
        <v>1121</v>
      </c>
      <c r="B62" s="5" t="s">
        <v>54</v>
      </c>
      <c r="C62" s="7" t="n">
        <v>42595</v>
      </c>
      <c r="D62" s="8" t="n">
        <v>5203</v>
      </c>
      <c r="E62" s="5" t="s">
        <v>1060</v>
      </c>
      <c r="F62" s="9" t="n">
        <f aca="false">YEAR(INDEX(Sinistres!$E$2:$E$1030,MATCH(B62,Sinistres!$A$2:$A$1030,0)))</f>
        <v>2016</v>
      </c>
      <c r="G62" s="9" t="n">
        <f aca="false">YEAR(C62)</f>
        <v>2016</v>
      </c>
      <c r="H62" s="9" t="n">
        <f aca="false">G62-F62+1</f>
        <v>1</v>
      </c>
    </row>
    <row r="63" customFormat="false" ht="15" hidden="false" customHeight="false" outlineLevel="0" collapsed="false">
      <c r="A63" s="5" t="s">
        <v>1122</v>
      </c>
      <c r="B63" s="5" t="s">
        <v>54</v>
      </c>
      <c r="C63" s="7" t="n">
        <v>42678</v>
      </c>
      <c r="D63" s="8" t="n">
        <v>874</v>
      </c>
      <c r="E63" s="5" t="s">
        <v>1060</v>
      </c>
      <c r="F63" s="9" t="n">
        <f aca="false">YEAR(INDEX(Sinistres!$E$2:$E$1030,MATCH(B63,Sinistres!$A$2:$A$1030,0)))</f>
        <v>2016</v>
      </c>
      <c r="G63" s="9" t="n">
        <f aca="false">YEAR(C63)</f>
        <v>2016</v>
      </c>
      <c r="H63" s="9" t="n">
        <f aca="false">G63-F63+1</f>
        <v>1</v>
      </c>
    </row>
    <row r="64" customFormat="false" ht="15" hidden="false" customHeight="false" outlineLevel="0" collapsed="false">
      <c r="A64" s="5" t="s">
        <v>1123</v>
      </c>
      <c r="B64" s="5" t="s">
        <v>55</v>
      </c>
      <c r="C64" s="7" t="n">
        <v>42729</v>
      </c>
      <c r="D64" s="8" t="n">
        <v>4024</v>
      </c>
      <c r="E64" s="5" t="s">
        <v>1060</v>
      </c>
      <c r="F64" s="9" t="n">
        <f aca="false">YEAR(INDEX(Sinistres!$E$2:$E$1030,MATCH(B64,Sinistres!$A$2:$A$1030,0)))</f>
        <v>2016</v>
      </c>
      <c r="G64" s="9" t="n">
        <f aca="false">YEAR(C64)</f>
        <v>2016</v>
      </c>
      <c r="H64" s="9" t="n">
        <f aca="false">G64-F64+1</f>
        <v>1</v>
      </c>
    </row>
    <row r="65" customFormat="false" ht="15" hidden="false" customHeight="false" outlineLevel="0" collapsed="false">
      <c r="A65" s="5" t="s">
        <v>1124</v>
      </c>
      <c r="B65" s="5" t="s">
        <v>56</v>
      </c>
      <c r="C65" s="7" t="n">
        <v>42762</v>
      </c>
      <c r="D65" s="8" t="n">
        <v>10616</v>
      </c>
      <c r="E65" s="5" t="s">
        <v>1060</v>
      </c>
      <c r="F65" s="9" t="n">
        <f aca="false">YEAR(INDEX(Sinistres!$E$2:$E$1030,MATCH(B65,Sinistres!$A$2:$A$1030,0)))</f>
        <v>2016</v>
      </c>
      <c r="G65" s="9" t="n">
        <f aca="false">YEAR(C65)</f>
        <v>2017</v>
      </c>
      <c r="H65" s="9" t="n">
        <f aca="false">G65-F65+1</f>
        <v>2</v>
      </c>
    </row>
    <row r="66" customFormat="false" ht="15" hidden="false" customHeight="false" outlineLevel="0" collapsed="false">
      <c r="A66" s="5" t="s">
        <v>1125</v>
      </c>
      <c r="B66" s="5" t="s">
        <v>57</v>
      </c>
      <c r="C66" s="7" t="n">
        <v>43045</v>
      </c>
      <c r="D66" s="8" t="n">
        <v>17103</v>
      </c>
      <c r="E66" s="5" t="s">
        <v>1060</v>
      </c>
      <c r="F66" s="9" t="n">
        <f aca="false">YEAR(INDEX(Sinistres!$E$2:$E$1030,MATCH(B66,Sinistres!$A$2:$A$1030,0)))</f>
        <v>2017</v>
      </c>
      <c r="G66" s="9" t="n">
        <f aca="false">YEAR(C66)</f>
        <v>2017</v>
      </c>
      <c r="H66" s="9" t="n">
        <f aca="false">G66-F66+1</f>
        <v>1</v>
      </c>
    </row>
    <row r="67" customFormat="false" ht="15" hidden="false" customHeight="false" outlineLevel="0" collapsed="false">
      <c r="A67" s="5" t="s">
        <v>1126</v>
      </c>
      <c r="B67" s="5" t="s">
        <v>58</v>
      </c>
      <c r="C67" s="7" t="n">
        <v>42893</v>
      </c>
      <c r="D67" s="8" t="n">
        <v>3079</v>
      </c>
      <c r="E67" s="5" t="s">
        <v>1060</v>
      </c>
      <c r="F67" s="9" t="n">
        <f aca="false">YEAR(INDEX(Sinistres!$E$2:$E$1030,MATCH(B67,Sinistres!$A$2:$A$1030,0)))</f>
        <v>2017</v>
      </c>
      <c r="G67" s="9" t="n">
        <f aca="false">YEAR(C67)</f>
        <v>2017</v>
      </c>
      <c r="H67" s="9" t="n">
        <f aca="false">G67-F67+1</f>
        <v>1</v>
      </c>
    </row>
    <row r="68" customFormat="false" ht="15" hidden="false" customHeight="false" outlineLevel="0" collapsed="false">
      <c r="A68" s="5" t="s">
        <v>1127</v>
      </c>
      <c r="B68" s="5" t="s">
        <v>59</v>
      </c>
      <c r="C68" s="7" t="n">
        <v>42955</v>
      </c>
      <c r="D68" s="8" t="n">
        <v>15328</v>
      </c>
      <c r="E68" s="5" t="s">
        <v>1060</v>
      </c>
      <c r="F68" s="9" t="n">
        <f aca="false">YEAR(INDEX(Sinistres!$E$2:$E$1030,MATCH(B68,Sinistres!$A$2:$A$1030,0)))</f>
        <v>2017</v>
      </c>
      <c r="G68" s="9" t="n">
        <f aca="false">YEAR(C68)</f>
        <v>2017</v>
      </c>
      <c r="H68" s="9" t="n">
        <f aca="false">G68-F68+1</f>
        <v>1</v>
      </c>
    </row>
    <row r="69" customFormat="false" ht="15" hidden="false" customHeight="false" outlineLevel="0" collapsed="false">
      <c r="A69" s="5" t="s">
        <v>1128</v>
      </c>
      <c r="B69" s="5" t="s">
        <v>59</v>
      </c>
      <c r="C69" s="7" t="n">
        <v>43415</v>
      </c>
      <c r="D69" s="8" t="n">
        <v>5354</v>
      </c>
      <c r="E69" s="5" t="s">
        <v>1060</v>
      </c>
      <c r="F69" s="9" t="n">
        <f aca="false">YEAR(INDEX(Sinistres!$E$2:$E$1030,MATCH(B69,Sinistres!$A$2:$A$1030,0)))</f>
        <v>2017</v>
      </c>
      <c r="G69" s="9" t="n">
        <f aca="false">YEAR(C69)</f>
        <v>2018</v>
      </c>
      <c r="H69" s="9" t="n">
        <f aca="false">G69-F69+1</f>
        <v>2</v>
      </c>
    </row>
    <row r="70" customFormat="false" ht="15" hidden="false" customHeight="false" outlineLevel="0" collapsed="false">
      <c r="A70" s="5" t="s">
        <v>1129</v>
      </c>
      <c r="B70" s="5" t="s">
        <v>59</v>
      </c>
      <c r="C70" s="7" t="n">
        <v>43613</v>
      </c>
      <c r="D70" s="8" t="n">
        <v>1765</v>
      </c>
      <c r="E70" s="5" t="s">
        <v>1060</v>
      </c>
      <c r="F70" s="9" t="n">
        <f aca="false">YEAR(INDEX(Sinistres!$E$2:$E$1030,MATCH(B70,Sinistres!$A$2:$A$1030,0)))</f>
        <v>2017</v>
      </c>
      <c r="G70" s="9" t="n">
        <f aca="false">YEAR(C70)</f>
        <v>2019</v>
      </c>
      <c r="H70" s="9" t="n">
        <f aca="false">G70-F70+1</f>
        <v>3</v>
      </c>
    </row>
    <row r="71" customFormat="false" ht="15" hidden="false" customHeight="false" outlineLevel="0" collapsed="false">
      <c r="A71" s="5" t="s">
        <v>1130</v>
      </c>
      <c r="B71" s="5" t="s">
        <v>60</v>
      </c>
      <c r="C71" s="7" t="n">
        <v>43100</v>
      </c>
      <c r="D71" s="8" t="n">
        <v>30107</v>
      </c>
      <c r="E71" s="5" t="s">
        <v>1060</v>
      </c>
      <c r="F71" s="9" t="n">
        <f aca="false">YEAR(INDEX(Sinistres!$E$2:$E$1030,MATCH(B71,Sinistres!$A$2:$A$1030,0)))</f>
        <v>2017</v>
      </c>
      <c r="G71" s="9" t="n">
        <f aca="false">YEAR(C71)</f>
        <v>2017</v>
      </c>
      <c r="H71" s="9" t="n">
        <f aca="false">G71-F71+1</f>
        <v>1</v>
      </c>
    </row>
    <row r="72" customFormat="false" ht="15" hidden="false" customHeight="false" outlineLevel="0" collapsed="false">
      <c r="A72" s="5" t="s">
        <v>1131</v>
      </c>
      <c r="B72" s="5" t="s">
        <v>60</v>
      </c>
      <c r="C72" s="7" t="n">
        <v>43340</v>
      </c>
      <c r="D72" s="8" t="n">
        <v>13466</v>
      </c>
      <c r="E72" s="5" t="s">
        <v>1060</v>
      </c>
      <c r="F72" s="9" t="n">
        <f aca="false">YEAR(INDEX(Sinistres!$E$2:$E$1030,MATCH(B72,Sinistres!$A$2:$A$1030,0)))</f>
        <v>2017</v>
      </c>
      <c r="G72" s="9" t="n">
        <f aca="false">YEAR(C72)</f>
        <v>2018</v>
      </c>
      <c r="H72" s="9" t="n">
        <f aca="false">G72-F72+1</f>
        <v>2</v>
      </c>
    </row>
    <row r="73" customFormat="false" ht="15" hidden="false" customHeight="false" outlineLevel="0" collapsed="false">
      <c r="A73" s="5" t="s">
        <v>1132</v>
      </c>
      <c r="B73" s="5" t="s">
        <v>60</v>
      </c>
      <c r="C73" s="7" t="n">
        <v>43561</v>
      </c>
      <c r="D73" s="8" t="n">
        <v>36652</v>
      </c>
      <c r="E73" s="5" t="s">
        <v>1060</v>
      </c>
      <c r="F73" s="9" t="n">
        <f aca="false">YEAR(INDEX(Sinistres!$E$2:$E$1030,MATCH(B73,Sinistres!$A$2:$A$1030,0)))</f>
        <v>2017</v>
      </c>
      <c r="G73" s="9" t="n">
        <f aca="false">YEAR(C73)</f>
        <v>2019</v>
      </c>
      <c r="H73" s="9" t="n">
        <f aca="false">G73-F73+1</f>
        <v>3</v>
      </c>
    </row>
    <row r="74" customFormat="false" ht="15" hidden="false" customHeight="false" outlineLevel="0" collapsed="false">
      <c r="A74" s="5" t="s">
        <v>1133</v>
      </c>
      <c r="B74" s="5" t="s">
        <v>61</v>
      </c>
      <c r="C74" s="7" t="n">
        <v>43251</v>
      </c>
      <c r="D74" s="8" t="n">
        <v>121528</v>
      </c>
      <c r="E74" s="5" t="s">
        <v>1060</v>
      </c>
      <c r="F74" s="9" t="n">
        <f aca="false">YEAR(INDEX(Sinistres!$E$2:$E$1030,MATCH(B74,Sinistres!$A$2:$A$1030,0)))</f>
        <v>2017</v>
      </c>
      <c r="G74" s="9" t="n">
        <f aca="false">YEAR(C74)</f>
        <v>2018</v>
      </c>
      <c r="H74" s="9" t="n">
        <f aca="false">G74-F74+1</f>
        <v>2</v>
      </c>
    </row>
    <row r="75" customFormat="false" ht="15" hidden="false" customHeight="false" outlineLevel="0" collapsed="false">
      <c r="A75" s="5" t="s">
        <v>1134</v>
      </c>
      <c r="B75" s="5" t="s">
        <v>61</v>
      </c>
      <c r="C75" s="7" t="n">
        <v>43339</v>
      </c>
      <c r="D75" s="8" t="n">
        <v>23829</v>
      </c>
      <c r="E75" s="5" t="s">
        <v>1060</v>
      </c>
      <c r="F75" s="9" t="n">
        <f aca="false">YEAR(INDEX(Sinistres!$E$2:$E$1030,MATCH(B75,Sinistres!$A$2:$A$1030,0)))</f>
        <v>2017</v>
      </c>
      <c r="G75" s="9" t="n">
        <f aca="false">YEAR(C75)</f>
        <v>2018</v>
      </c>
      <c r="H75" s="9" t="n">
        <f aca="false">G75-F75+1</f>
        <v>2</v>
      </c>
    </row>
    <row r="76" customFormat="false" ht="15" hidden="false" customHeight="false" outlineLevel="0" collapsed="false">
      <c r="A76" s="5" t="s">
        <v>1135</v>
      </c>
      <c r="B76" s="5" t="s">
        <v>62</v>
      </c>
      <c r="C76" s="7" t="n">
        <v>42841</v>
      </c>
      <c r="D76" s="8" t="n">
        <v>62760</v>
      </c>
      <c r="E76" s="5" t="s">
        <v>1060</v>
      </c>
      <c r="F76" s="9" t="n">
        <f aca="false">YEAR(INDEX(Sinistres!$E$2:$E$1030,MATCH(B76,Sinistres!$A$2:$A$1030,0)))</f>
        <v>2017</v>
      </c>
      <c r="G76" s="9" t="n">
        <f aca="false">YEAR(C76)</f>
        <v>2017</v>
      </c>
      <c r="H76" s="9" t="n">
        <f aca="false">G76-F76+1</f>
        <v>1</v>
      </c>
    </row>
    <row r="77" customFormat="false" ht="15" hidden="false" customHeight="false" outlineLevel="0" collapsed="false">
      <c r="A77" s="5" t="s">
        <v>1136</v>
      </c>
      <c r="B77" s="5" t="s">
        <v>62</v>
      </c>
      <c r="C77" s="7" t="n">
        <v>43115</v>
      </c>
      <c r="D77" s="8" t="n">
        <v>52577</v>
      </c>
      <c r="E77" s="5" t="s">
        <v>1060</v>
      </c>
      <c r="F77" s="9" t="n">
        <f aca="false">YEAR(INDEX(Sinistres!$E$2:$E$1030,MATCH(B77,Sinistres!$A$2:$A$1030,0)))</f>
        <v>2017</v>
      </c>
      <c r="G77" s="9" t="n">
        <f aca="false">YEAR(C77)</f>
        <v>2018</v>
      </c>
      <c r="H77" s="9" t="n">
        <f aca="false">G77-F77+1</f>
        <v>2</v>
      </c>
    </row>
    <row r="78" customFormat="false" ht="15" hidden="false" customHeight="false" outlineLevel="0" collapsed="false">
      <c r="A78" s="5" t="s">
        <v>1137</v>
      </c>
      <c r="B78" s="5" t="s">
        <v>62</v>
      </c>
      <c r="C78" s="7" t="n">
        <v>43164</v>
      </c>
      <c r="D78" s="8" t="n">
        <v>30122</v>
      </c>
      <c r="E78" s="5" t="s">
        <v>1060</v>
      </c>
      <c r="F78" s="9" t="n">
        <f aca="false">YEAR(INDEX(Sinistres!$E$2:$E$1030,MATCH(B78,Sinistres!$A$2:$A$1030,0)))</f>
        <v>2017</v>
      </c>
      <c r="G78" s="9" t="n">
        <f aca="false">YEAR(C78)</f>
        <v>2018</v>
      </c>
      <c r="H78" s="9" t="n">
        <f aca="false">G78-F78+1</f>
        <v>2</v>
      </c>
    </row>
    <row r="79" customFormat="false" ht="15" hidden="false" customHeight="false" outlineLevel="0" collapsed="false">
      <c r="A79" s="5" t="s">
        <v>1138</v>
      </c>
      <c r="B79" s="5" t="s">
        <v>63</v>
      </c>
      <c r="C79" s="7" t="n">
        <v>43042</v>
      </c>
      <c r="D79" s="8" t="n">
        <v>4977</v>
      </c>
      <c r="E79" s="5" t="s">
        <v>1060</v>
      </c>
      <c r="F79" s="9" t="n">
        <f aca="false">YEAR(INDEX(Sinistres!$E$2:$E$1030,MATCH(B79,Sinistres!$A$2:$A$1030,0)))</f>
        <v>2017</v>
      </c>
      <c r="G79" s="9" t="n">
        <f aca="false">YEAR(C79)</f>
        <v>2017</v>
      </c>
      <c r="H79" s="9" t="n">
        <f aca="false">G79-F79+1</f>
        <v>1</v>
      </c>
    </row>
    <row r="80" customFormat="false" ht="15" hidden="false" customHeight="false" outlineLevel="0" collapsed="false">
      <c r="A80" s="5" t="s">
        <v>1139</v>
      </c>
      <c r="B80" s="5" t="s">
        <v>64</v>
      </c>
      <c r="C80" s="7" t="n">
        <v>42959</v>
      </c>
      <c r="D80" s="8" t="n">
        <v>3069</v>
      </c>
      <c r="E80" s="5" t="s">
        <v>1060</v>
      </c>
      <c r="F80" s="9" t="n">
        <f aca="false">YEAR(INDEX(Sinistres!$E$2:$E$1030,MATCH(B80,Sinistres!$A$2:$A$1030,0)))</f>
        <v>2017</v>
      </c>
      <c r="G80" s="9" t="n">
        <f aca="false">YEAR(C80)</f>
        <v>2017</v>
      </c>
      <c r="H80" s="9" t="n">
        <f aca="false">G80-F80+1</f>
        <v>1</v>
      </c>
    </row>
    <row r="81" customFormat="false" ht="15" hidden="false" customHeight="false" outlineLevel="0" collapsed="false">
      <c r="A81" s="5" t="s">
        <v>1140</v>
      </c>
      <c r="B81" s="5" t="s">
        <v>65</v>
      </c>
      <c r="C81" s="7" t="n">
        <v>42937</v>
      </c>
      <c r="D81" s="8" t="n">
        <v>43705</v>
      </c>
      <c r="E81" s="5" t="s">
        <v>1060</v>
      </c>
      <c r="F81" s="9" t="n">
        <f aca="false">YEAR(INDEX(Sinistres!$E$2:$E$1030,MATCH(B81,Sinistres!$A$2:$A$1030,0)))</f>
        <v>2017</v>
      </c>
      <c r="G81" s="9" t="n">
        <f aca="false">YEAR(C81)</f>
        <v>2017</v>
      </c>
      <c r="H81" s="9" t="n">
        <f aca="false">G81-F81+1</f>
        <v>1</v>
      </c>
    </row>
    <row r="82" customFormat="false" ht="15" hidden="false" customHeight="false" outlineLevel="0" collapsed="false">
      <c r="A82" s="5" t="s">
        <v>1141</v>
      </c>
      <c r="B82" s="5" t="s">
        <v>65</v>
      </c>
      <c r="C82" s="7" t="n">
        <v>43080</v>
      </c>
      <c r="D82" s="8" t="n">
        <v>21264</v>
      </c>
      <c r="E82" s="5" t="s">
        <v>1060</v>
      </c>
      <c r="F82" s="9" t="n">
        <f aca="false">YEAR(INDEX(Sinistres!$E$2:$E$1030,MATCH(B82,Sinistres!$A$2:$A$1030,0)))</f>
        <v>2017</v>
      </c>
      <c r="G82" s="9" t="n">
        <f aca="false">YEAR(C82)</f>
        <v>2017</v>
      </c>
      <c r="H82" s="9" t="n">
        <f aca="false">G82-F82+1</f>
        <v>1</v>
      </c>
    </row>
    <row r="83" customFormat="false" ht="15" hidden="false" customHeight="false" outlineLevel="0" collapsed="false">
      <c r="A83" s="5" t="s">
        <v>1142</v>
      </c>
      <c r="B83" s="5" t="s">
        <v>65</v>
      </c>
      <c r="C83" s="7" t="n">
        <v>43222</v>
      </c>
      <c r="D83" s="8" t="n">
        <v>7310</v>
      </c>
      <c r="E83" s="5" t="s">
        <v>1060</v>
      </c>
      <c r="F83" s="9" t="n">
        <f aca="false">YEAR(INDEX(Sinistres!$E$2:$E$1030,MATCH(B83,Sinistres!$A$2:$A$1030,0)))</f>
        <v>2017</v>
      </c>
      <c r="G83" s="9" t="n">
        <f aca="false">YEAR(C83)</f>
        <v>2018</v>
      </c>
      <c r="H83" s="9" t="n">
        <f aca="false">G83-F83+1</f>
        <v>2</v>
      </c>
    </row>
    <row r="84" customFormat="false" ht="15" hidden="false" customHeight="false" outlineLevel="0" collapsed="false">
      <c r="A84" s="5" t="s">
        <v>1143</v>
      </c>
      <c r="B84" s="5" t="s">
        <v>66</v>
      </c>
      <c r="C84" s="7" t="n">
        <v>43018</v>
      </c>
      <c r="D84" s="8" t="n">
        <v>6715</v>
      </c>
      <c r="E84" s="5" t="s">
        <v>1060</v>
      </c>
      <c r="F84" s="9" t="n">
        <f aca="false">YEAR(INDEX(Sinistres!$E$2:$E$1030,MATCH(B84,Sinistres!$A$2:$A$1030,0)))</f>
        <v>2017</v>
      </c>
      <c r="G84" s="9" t="n">
        <f aca="false">YEAR(C84)</f>
        <v>2017</v>
      </c>
      <c r="H84" s="9" t="n">
        <f aca="false">G84-F84+1</f>
        <v>1</v>
      </c>
    </row>
    <row r="85" customFormat="false" ht="15" hidden="false" customHeight="false" outlineLevel="0" collapsed="false">
      <c r="A85" s="5" t="s">
        <v>1144</v>
      </c>
      <c r="B85" s="5" t="s">
        <v>67</v>
      </c>
      <c r="C85" s="7" t="n">
        <v>43197</v>
      </c>
      <c r="D85" s="8" t="n">
        <v>4156</v>
      </c>
      <c r="E85" s="5" t="s">
        <v>1060</v>
      </c>
      <c r="F85" s="9" t="n">
        <f aca="false">YEAR(INDEX(Sinistres!$E$2:$E$1030,MATCH(B85,Sinistres!$A$2:$A$1030,0)))</f>
        <v>2017</v>
      </c>
      <c r="G85" s="9" t="n">
        <f aca="false">YEAR(C85)</f>
        <v>2018</v>
      </c>
      <c r="H85" s="9" t="n">
        <f aca="false">G85-F85+1</f>
        <v>2</v>
      </c>
    </row>
    <row r="86" customFormat="false" ht="15" hidden="false" customHeight="false" outlineLevel="0" collapsed="false">
      <c r="A86" s="5" t="s">
        <v>1145</v>
      </c>
      <c r="B86" s="5" t="s">
        <v>67</v>
      </c>
      <c r="C86" s="7" t="n">
        <v>43242</v>
      </c>
      <c r="D86" s="8" t="n">
        <v>6648</v>
      </c>
      <c r="E86" s="5" t="s">
        <v>1060</v>
      </c>
      <c r="F86" s="9" t="n">
        <f aca="false">YEAR(INDEX(Sinistres!$E$2:$E$1030,MATCH(B86,Sinistres!$A$2:$A$1030,0)))</f>
        <v>2017</v>
      </c>
      <c r="G86" s="9" t="n">
        <f aca="false">YEAR(C86)</f>
        <v>2018</v>
      </c>
      <c r="H86" s="9" t="n">
        <f aca="false">G86-F86+1</f>
        <v>2</v>
      </c>
    </row>
    <row r="87" customFormat="false" ht="15" hidden="false" customHeight="false" outlineLevel="0" collapsed="false">
      <c r="A87" s="5" t="s">
        <v>1146</v>
      </c>
      <c r="B87" s="5" t="s">
        <v>68</v>
      </c>
      <c r="C87" s="7" t="n">
        <v>43398</v>
      </c>
      <c r="D87" s="8" t="n">
        <v>22195</v>
      </c>
      <c r="E87" s="5" t="s">
        <v>1060</v>
      </c>
      <c r="F87" s="9" t="n">
        <f aca="false">YEAR(INDEX(Sinistres!$E$2:$E$1030,MATCH(B87,Sinistres!$A$2:$A$1030,0)))</f>
        <v>2017</v>
      </c>
      <c r="G87" s="9" t="n">
        <f aca="false">YEAR(C87)</f>
        <v>2018</v>
      </c>
      <c r="H87" s="9" t="n">
        <f aca="false">G87-F87+1</f>
        <v>2</v>
      </c>
    </row>
    <row r="88" customFormat="false" ht="15" hidden="false" customHeight="false" outlineLevel="0" collapsed="false">
      <c r="A88" s="5" t="s">
        <v>1147</v>
      </c>
      <c r="B88" s="5" t="s">
        <v>68</v>
      </c>
      <c r="C88" s="7" t="n">
        <v>43438</v>
      </c>
      <c r="D88" s="8" t="n">
        <v>12282</v>
      </c>
      <c r="E88" s="5" t="s">
        <v>1060</v>
      </c>
      <c r="F88" s="9" t="n">
        <f aca="false">YEAR(INDEX(Sinistres!$E$2:$E$1030,MATCH(B88,Sinistres!$A$2:$A$1030,0)))</f>
        <v>2017</v>
      </c>
      <c r="G88" s="9" t="n">
        <f aca="false">YEAR(C88)</f>
        <v>2018</v>
      </c>
      <c r="H88" s="9" t="n">
        <f aca="false">G88-F88+1</f>
        <v>2</v>
      </c>
    </row>
    <row r="89" customFormat="false" ht="15" hidden="false" customHeight="false" outlineLevel="0" collapsed="false">
      <c r="A89" s="5" t="s">
        <v>1148</v>
      </c>
      <c r="B89" s="5" t="s">
        <v>69</v>
      </c>
      <c r="C89" s="7" t="n">
        <v>42874</v>
      </c>
      <c r="D89" s="8" t="n">
        <v>13385</v>
      </c>
      <c r="E89" s="5" t="s">
        <v>1060</v>
      </c>
      <c r="F89" s="9" t="n">
        <f aca="false">YEAR(INDEX(Sinistres!$E$2:$E$1030,MATCH(B89,Sinistres!$A$2:$A$1030,0)))</f>
        <v>2017</v>
      </c>
      <c r="G89" s="9" t="n">
        <f aca="false">YEAR(C89)</f>
        <v>2017</v>
      </c>
      <c r="H89" s="9" t="n">
        <f aca="false">G89-F89+1</f>
        <v>1</v>
      </c>
    </row>
    <row r="90" customFormat="false" ht="15" hidden="false" customHeight="false" outlineLevel="0" collapsed="false">
      <c r="A90" s="5" t="s">
        <v>1149</v>
      </c>
      <c r="B90" s="5" t="s">
        <v>69</v>
      </c>
      <c r="C90" s="7" t="n">
        <v>42951</v>
      </c>
      <c r="D90" s="8" t="n">
        <v>6093</v>
      </c>
      <c r="E90" s="5" t="s">
        <v>1060</v>
      </c>
      <c r="F90" s="9" t="n">
        <f aca="false">YEAR(INDEX(Sinistres!$E$2:$E$1030,MATCH(B90,Sinistres!$A$2:$A$1030,0)))</f>
        <v>2017</v>
      </c>
      <c r="G90" s="9" t="n">
        <f aca="false">YEAR(C90)</f>
        <v>2017</v>
      </c>
      <c r="H90" s="9" t="n">
        <f aca="false">G90-F90+1</f>
        <v>1</v>
      </c>
    </row>
    <row r="91" customFormat="false" ht="15" hidden="false" customHeight="false" outlineLevel="0" collapsed="false">
      <c r="A91" s="5" t="s">
        <v>1150</v>
      </c>
      <c r="B91" s="5" t="s">
        <v>69</v>
      </c>
      <c r="C91" s="7" t="n">
        <v>43018</v>
      </c>
      <c r="D91" s="8" t="n">
        <v>896</v>
      </c>
      <c r="E91" s="5" t="s">
        <v>1060</v>
      </c>
      <c r="F91" s="9" t="n">
        <f aca="false">YEAR(INDEX(Sinistres!$E$2:$E$1030,MATCH(B91,Sinistres!$A$2:$A$1030,0)))</f>
        <v>2017</v>
      </c>
      <c r="G91" s="9" t="n">
        <f aca="false">YEAR(C91)</f>
        <v>2017</v>
      </c>
      <c r="H91" s="9" t="n">
        <f aca="false">G91-F91+1</f>
        <v>1</v>
      </c>
    </row>
    <row r="92" customFormat="false" ht="15" hidden="false" customHeight="false" outlineLevel="0" collapsed="false">
      <c r="A92" s="5" t="s">
        <v>1151</v>
      </c>
      <c r="B92" s="5" t="s">
        <v>70</v>
      </c>
      <c r="C92" s="7" t="n">
        <v>43098</v>
      </c>
      <c r="D92" s="8" t="n">
        <v>13734</v>
      </c>
      <c r="E92" s="5" t="s">
        <v>1060</v>
      </c>
      <c r="F92" s="9" t="n">
        <f aca="false">YEAR(INDEX(Sinistres!$E$2:$E$1030,MATCH(B92,Sinistres!$A$2:$A$1030,0)))</f>
        <v>2017</v>
      </c>
      <c r="G92" s="9" t="n">
        <f aca="false">YEAR(C92)</f>
        <v>2017</v>
      </c>
      <c r="H92" s="9" t="n">
        <f aca="false">G92-F92+1</f>
        <v>1</v>
      </c>
    </row>
    <row r="93" customFormat="false" ht="15" hidden="false" customHeight="false" outlineLevel="0" collapsed="false">
      <c r="A93" s="5" t="s">
        <v>1152</v>
      </c>
      <c r="B93" s="5" t="s">
        <v>70</v>
      </c>
      <c r="C93" s="7" t="n">
        <v>43109</v>
      </c>
      <c r="D93" s="8" t="n">
        <v>5406</v>
      </c>
      <c r="E93" s="5" t="s">
        <v>1060</v>
      </c>
      <c r="F93" s="9" t="n">
        <f aca="false">YEAR(INDEX(Sinistres!$E$2:$E$1030,MATCH(B93,Sinistres!$A$2:$A$1030,0)))</f>
        <v>2017</v>
      </c>
      <c r="G93" s="9" t="n">
        <f aca="false">YEAR(C93)</f>
        <v>2018</v>
      </c>
      <c r="H93" s="9" t="n">
        <f aca="false">G93-F93+1</f>
        <v>2</v>
      </c>
    </row>
    <row r="94" customFormat="false" ht="15" hidden="false" customHeight="false" outlineLevel="0" collapsed="false">
      <c r="A94" s="5" t="s">
        <v>1153</v>
      </c>
      <c r="B94" s="5" t="s">
        <v>71</v>
      </c>
      <c r="C94" s="7" t="n">
        <v>42809</v>
      </c>
      <c r="D94" s="8" t="n">
        <v>1939</v>
      </c>
      <c r="E94" s="5" t="s">
        <v>1060</v>
      </c>
      <c r="F94" s="9" t="n">
        <f aca="false">YEAR(INDEX(Sinistres!$E$2:$E$1030,MATCH(B94,Sinistres!$A$2:$A$1030,0)))</f>
        <v>2017</v>
      </c>
      <c r="G94" s="9" t="n">
        <f aca="false">YEAR(C94)</f>
        <v>2017</v>
      </c>
      <c r="H94" s="9" t="n">
        <f aca="false">G94-F94+1</f>
        <v>1</v>
      </c>
    </row>
    <row r="95" customFormat="false" ht="15" hidden="false" customHeight="false" outlineLevel="0" collapsed="false">
      <c r="A95" s="5" t="s">
        <v>1154</v>
      </c>
      <c r="B95" s="5" t="s">
        <v>72</v>
      </c>
      <c r="C95" s="7" t="n">
        <v>42848</v>
      </c>
      <c r="D95" s="8" t="n">
        <v>9875</v>
      </c>
      <c r="E95" s="5" t="s">
        <v>1060</v>
      </c>
      <c r="F95" s="9" t="n">
        <f aca="false">YEAR(INDEX(Sinistres!$E$2:$E$1030,MATCH(B95,Sinistres!$A$2:$A$1030,0)))</f>
        <v>2017</v>
      </c>
      <c r="G95" s="9" t="n">
        <f aca="false">YEAR(C95)</f>
        <v>2017</v>
      </c>
      <c r="H95" s="9" t="n">
        <f aca="false">G95-F95+1</f>
        <v>1</v>
      </c>
    </row>
    <row r="96" customFormat="false" ht="15" hidden="false" customHeight="false" outlineLevel="0" collapsed="false">
      <c r="A96" s="5" t="s">
        <v>1155</v>
      </c>
      <c r="B96" s="5" t="s">
        <v>73</v>
      </c>
      <c r="C96" s="7" t="n">
        <v>43175</v>
      </c>
      <c r="D96" s="8" t="n">
        <v>6290</v>
      </c>
      <c r="E96" s="5" t="s">
        <v>1060</v>
      </c>
      <c r="F96" s="9" t="n">
        <f aca="false">YEAR(INDEX(Sinistres!$E$2:$E$1030,MATCH(B96,Sinistres!$A$2:$A$1030,0)))</f>
        <v>2017</v>
      </c>
      <c r="G96" s="9" t="n">
        <f aca="false">YEAR(C96)</f>
        <v>2018</v>
      </c>
      <c r="H96" s="9" t="n">
        <f aca="false">G96-F96+1</f>
        <v>2</v>
      </c>
    </row>
    <row r="97" customFormat="false" ht="15" hidden="false" customHeight="false" outlineLevel="0" collapsed="false">
      <c r="A97" s="5" t="s">
        <v>1156</v>
      </c>
      <c r="B97" s="5" t="s">
        <v>74</v>
      </c>
      <c r="C97" s="7" t="n">
        <v>43094</v>
      </c>
      <c r="D97" s="8" t="n">
        <v>26380</v>
      </c>
      <c r="E97" s="5" t="s">
        <v>1060</v>
      </c>
      <c r="F97" s="9" t="n">
        <f aca="false">YEAR(INDEX(Sinistres!$E$2:$E$1030,MATCH(B97,Sinistres!$A$2:$A$1030,0)))</f>
        <v>2017</v>
      </c>
      <c r="G97" s="9" t="n">
        <f aca="false">YEAR(C97)</f>
        <v>2017</v>
      </c>
      <c r="H97" s="9" t="n">
        <f aca="false">G97-F97+1</f>
        <v>1</v>
      </c>
    </row>
    <row r="98" customFormat="false" ht="15" hidden="false" customHeight="false" outlineLevel="0" collapsed="false">
      <c r="A98" s="5" t="s">
        <v>1157</v>
      </c>
      <c r="B98" s="5" t="s">
        <v>74</v>
      </c>
      <c r="C98" s="7" t="n">
        <v>43159</v>
      </c>
      <c r="D98" s="8" t="n">
        <v>32107</v>
      </c>
      <c r="E98" s="5" t="s">
        <v>1060</v>
      </c>
      <c r="F98" s="9" t="n">
        <f aca="false">YEAR(INDEX(Sinistres!$E$2:$E$1030,MATCH(B98,Sinistres!$A$2:$A$1030,0)))</f>
        <v>2017</v>
      </c>
      <c r="G98" s="9" t="n">
        <f aca="false">YEAR(C98)</f>
        <v>2018</v>
      </c>
      <c r="H98" s="9" t="n">
        <f aca="false">G98-F98+1</f>
        <v>2</v>
      </c>
    </row>
    <row r="99" customFormat="false" ht="15" hidden="false" customHeight="false" outlineLevel="0" collapsed="false">
      <c r="A99" s="5" t="s">
        <v>1158</v>
      </c>
      <c r="B99" s="5" t="s">
        <v>75</v>
      </c>
      <c r="C99" s="7" t="n">
        <v>43007</v>
      </c>
      <c r="D99" s="8" t="n">
        <v>1450</v>
      </c>
      <c r="E99" s="5" t="s">
        <v>1060</v>
      </c>
      <c r="F99" s="9" t="n">
        <f aca="false">YEAR(INDEX(Sinistres!$E$2:$E$1030,MATCH(B99,Sinistres!$A$2:$A$1030,0)))</f>
        <v>2017</v>
      </c>
      <c r="G99" s="9" t="n">
        <f aca="false">YEAR(C99)</f>
        <v>2017</v>
      </c>
      <c r="H99" s="9" t="n">
        <f aca="false">G99-F99+1</f>
        <v>1</v>
      </c>
    </row>
    <row r="100" customFormat="false" ht="15" hidden="false" customHeight="false" outlineLevel="0" collapsed="false">
      <c r="A100" s="5" t="s">
        <v>1159</v>
      </c>
      <c r="B100" s="5" t="s">
        <v>76</v>
      </c>
      <c r="C100" s="7" t="n">
        <v>43282</v>
      </c>
      <c r="D100" s="8" t="n">
        <v>60416</v>
      </c>
      <c r="E100" s="5" t="s">
        <v>1060</v>
      </c>
      <c r="F100" s="9" t="n">
        <f aca="false">YEAR(INDEX(Sinistres!$E$2:$E$1030,MATCH(B100,Sinistres!$A$2:$A$1030,0)))</f>
        <v>2017</v>
      </c>
      <c r="G100" s="9" t="n">
        <f aca="false">YEAR(C100)</f>
        <v>2018</v>
      </c>
      <c r="H100" s="9" t="n">
        <f aca="false">G100-F100+1</f>
        <v>2</v>
      </c>
    </row>
    <row r="101" customFormat="false" ht="15" hidden="false" customHeight="false" outlineLevel="0" collapsed="false">
      <c r="A101" s="5" t="s">
        <v>1160</v>
      </c>
      <c r="B101" s="5" t="s">
        <v>76</v>
      </c>
      <c r="C101" s="7" t="n">
        <v>43659</v>
      </c>
      <c r="D101" s="8" t="n">
        <v>196303</v>
      </c>
      <c r="E101" s="5" t="s">
        <v>1060</v>
      </c>
      <c r="F101" s="9" t="n">
        <f aca="false">YEAR(INDEX(Sinistres!$E$2:$E$1030,MATCH(B101,Sinistres!$A$2:$A$1030,0)))</f>
        <v>2017</v>
      </c>
      <c r="G101" s="9" t="n">
        <f aca="false">YEAR(C101)</f>
        <v>2019</v>
      </c>
      <c r="H101" s="9" t="n">
        <f aca="false">G101-F101+1</f>
        <v>3</v>
      </c>
    </row>
    <row r="102" customFormat="false" ht="15" hidden="false" customHeight="false" outlineLevel="0" collapsed="false">
      <c r="A102" s="5" t="s">
        <v>1161</v>
      </c>
      <c r="B102" s="5" t="s">
        <v>76</v>
      </c>
      <c r="C102" s="7" t="n">
        <v>43909</v>
      </c>
      <c r="D102" s="8" t="n">
        <v>159455</v>
      </c>
      <c r="E102" s="5" t="s">
        <v>1060</v>
      </c>
      <c r="F102" s="9" t="n">
        <f aca="false">YEAR(INDEX(Sinistres!$E$2:$E$1030,MATCH(B102,Sinistres!$A$2:$A$1030,0)))</f>
        <v>2017</v>
      </c>
      <c r="G102" s="9" t="n">
        <f aca="false">YEAR(C102)</f>
        <v>2020</v>
      </c>
      <c r="H102" s="9" t="n">
        <f aca="false">G102-F102+1</f>
        <v>4</v>
      </c>
    </row>
    <row r="103" customFormat="false" ht="15" hidden="false" customHeight="false" outlineLevel="0" collapsed="false">
      <c r="A103" s="5" t="s">
        <v>1162</v>
      </c>
      <c r="B103" s="5" t="s">
        <v>77</v>
      </c>
      <c r="C103" s="7" t="n">
        <v>43071</v>
      </c>
      <c r="D103" s="8" t="n">
        <v>3304</v>
      </c>
      <c r="E103" s="5" t="s">
        <v>1060</v>
      </c>
      <c r="F103" s="9" t="n">
        <f aca="false">YEAR(INDEX(Sinistres!$E$2:$E$1030,MATCH(B103,Sinistres!$A$2:$A$1030,0)))</f>
        <v>2017</v>
      </c>
      <c r="G103" s="9" t="n">
        <f aca="false">YEAR(C103)</f>
        <v>2017</v>
      </c>
      <c r="H103" s="9" t="n">
        <f aca="false">G103-F103+1</f>
        <v>1</v>
      </c>
    </row>
    <row r="104" customFormat="false" ht="15" hidden="false" customHeight="false" outlineLevel="0" collapsed="false">
      <c r="A104" s="5" t="s">
        <v>1163</v>
      </c>
      <c r="B104" s="5" t="s">
        <v>78</v>
      </c>
      <c r="C104" s="7" t="n">
        <v>42816</v>
      </c>
      <c r="D104" s="8" t="n">
        <v>1009</v>
      </c>
      <c r="E104" s="5" t="s">
        <v>1060</v>
      </c>
      <c r="F104" s="9" t="n">
        <f aca="false">YEAR(INDEX(Sinistres!$E$2:$E$1030,MATCH(B104,Sinistres!$A$2:$A$1030,0)))</f>
        <v>2017</v>
      </c>
      <c r="G104" s="9" t="n">
        <f aca="false">YEAR(C104)</f>
        <v>2017</v>
      </c>
      <c r="H104" s="9" t="n">
        <f aca="false">G104-F104+1</f>
        <v>1</v>
      </c>
    </row>
    <row r="105" customFormat="false" ht="15" hidden="false" customHeight="false" outlineLevel="0" collapsed="false">
      <c r="A105" s="5" t="s">
        <v>1164</v>
      </c>
      <c r="B105" s="5" t="s">
        <v>78</v>
      </c>
      <c r="C105" s="7" t="n">
        <v>42846</v>
      </c>
      <c r="D105" s="8" t="n">
        <v>2291</v>
      </c>
      <c r="E105" s="5" t="s">
        <v>1060</v>
      </c>
      <c r="F105" s="9" t="n">
        <f aca="false">YEAR(INDEX(Sinistres!$E$2:$E$1030,MATCH(B105,Sinistres!$A$2:$A$1030,0)))</f>
        <v>2017</v>
      </c>
      <c r="G105" s="9" t="n">
        <f aca="false">YEAR(C105)</f>
        <v>2017</v>
      </c>
      <c r="H105" s="9" t="n">
        <f aca="false">G105-F105+1</f>
        <v>1</v>
      </c>
    </row>
    <row r="106" customFormat="false" ht="15" hidden="false" customHeight="false" outlineLevel="0" collapsed="false">
      <c r="A106" s="5" t="s">
        <v>1165</v>
      </c>
      <c r="B106" s="5" t="s">
        <v>79</v>
      </c>
      <c r="C106" s="7" t="n">
        <v>43039</v>
      </c>
      <c r="D106" s="8" t="n">
        <v>1616</v>
      </c>
      <c r="E106" s="5" t="s">
        <v>1060</v>
      </c>
      <c r="F106" s="9" t="n">
        <f aca="false">YEAR(INDEX(Sinistres!$E$2:$E$1030,MATCH(B106,Sinistres!$A$2:$A$1030,0)))</f>
        <v>2017</v>
      </c>
      <c r="G106" s="9" t="n">
        <f aca="false">YEAR(C106)</f>
        <v>2017</v>
      </c>
      <c r="H106" s="9" t="n">
        <f aca="false">G106-F106+1</f>
        <v>1</v>
      </c>
    </row>
    <row r="107" customFormat="false" ht="15" hidden="false" customHeight="false" outlineLevel="0" collapsed="false">
      <c r="A107" s="5" t="s">
        <v>1166</v>
      </c>
      <c r="B107" s="5" t="s">
        <v>80</v>
      </c>
      <c r="C107" s="7" t="n">
        <v>42988</v>
      </c>
      <c r="D107" s="8" t="n">
        <v>15460</v>
      </c>
      <c r="E107" s="5" t="s">
        <v>1060</v>
      </c>
      <c r="F107" s="9" t="n">
        <f aca="false">YEAR(INDEX(Sinistres!$E$2:$E$1030,MATCH(B107,Sinistres!$A$2:$A$1030,0)))</f>
        <v>2017</v>
      </c>
      <c r="G107" s="9" t="n">
        <f aca="false">YEAR(C107)</f>
        <v>2017</v>
      </c>
      <c r="H107" s="9" t="n">
        <f aca="false">G107-F107+1</f>
        <v>1</v>
      </c>
    </row>
    <row r="108" customFormat="false" ht="15" hidden="false" customHeight="false" outlineLevel="0" collapsed="false">
      <c r="A108" s="5" t="s">
        <v>1167</v>
      </c>
      <c r="B108" s="5" t="s">
        <v>81</v>
      </c>
      <c r="C108" s="7" t="n">
        <v>43723</v>
      </c>
      <c r="D108" s="8" t="n">
        <v>9661</v>
      </c>
      <c r="E108" s="5" t="s">
        <v>1060</v>
      </c>
      <c r="F108" s="9" t="n">
        <f aca="false">YEAR(INDEX(Sinistres!$E$2:$E$1030,MATCH(B108,Sinistres!$A$2:$A$1030,0)))</f>
        <v>2017</v>
      </c>
      <c r="G108" s="9" t="n">
        <f aca="false">YEAR(C108)</f>
        <v>2019</v>
      </c>
      <c r="H108" s="9" t="n">
        <f aca="false">G108-F108+1</f>
        <v>3</v>
      </c>
    </row>
    <row r="109" customFormat="false" ht="15" hidden="false" customHeight="false" outlineLevel="0" collapsed="false">
      <c r="A109" s="5" t="s">
        <v>1168</v>
      </c>
      <c r="B109" s="5" t="s">
        <v>81</v>
      </c>
      <c r="C109" s="7" t="n">
        <v>43760</v>
      </c>
      <c r="D109" s="8" t="n">
        <v>45274</v>
      </c>
      <c r="E109" s="5" t="s">
        <v>1060</v>
      </c>
      <c r="F109" s="9" t="n">
        <f aca="false">YEAR(INDEX(Sinistres!$E$2:$E$1030,MATCH(B109,Sinistres!$A$2:$A$1030,0)))</f>
        <v>2017</v>
      </c>
      <c r="G109" s="9" t="n">
        <f aca="false">YEAR(C109)</f>
        <v>2019</v>
      </c>
      <c r="H109" s="9" t="n">
        <f aca="false">G109-F109+1</f>
        <v>3</v>
      </c>
    </row>
    <row r="110" customFormat="false" ht="15" hidden="false" customHeight="false" outlineLevel="0" collapsed="false">
      <c r="A110" s="5" t="s">
        <v>1169</v>
      </c>
      <c r="B110" s="5" t="s">
        <v>81</v>
      </c>
      <c r="C110" s="7" t="n">
        <v>43908</v>
      </c>
      <c r="D110" s="8" t="n">
        <v>166827</v>
      </c>
      <c r="E110" s="5" t="s">
        <v>1060</v>
      </c>
      <c r="F110" s="9" t="n">
        <f aca="false">YEAR(INDEX(Sinistres!$E$2:$E$1030,MATCH(B110,Sinistres!$A$2:$A$1030,0)))</f>
        <v>2017</v>
      </c>
      <c r="G110" s="9" t="n">
        <f aca="false">YEAR(C110)</f>
        <v>2020</v>
      </c>
      <c r="H110" s="9" t="n">
        <f aca="false">G110-F110+1</f>
        <v>4</v>
      </c>
    </row>
    <row r="111" customFormat="false" ht="15" hidden="false" customHeight="false" outlineLevel="0" collapsed="false">
      <c r="A111" s="5" t="s">
        <v>1170</v>
      </c>
      <c r="B111" s="5" t="s">
        <v>81</v>
      </c>
      <c r="C111" s="7" t="n">
        <v>44621</v>
      </c>
      <c r="D111" s="8" t="n">
        <v>17605</v>
      </c>
      <c r="E111" s="5" t="s">
        <v>1060</v>
      </c>
      <c r="F111" s="9" t="n">
        <f aca="false">YEAR(INDEX(Sinistres!$E$2:$E$1030,MATCH(B111,Sinistres!$A$2:$A$1030,0)))</f>
        <v>2017</v>
      </c>
      <c r="G111" s="9" t="n">
        <f aca="false">YEAR(C111)</f>
        <v>2022</v>
      </c>
      <c r="H111" s="9" t="n">
        <f aca="false">G111-F111+1</f>
        <v>6</v>
      </c>
    </row>
    <row r="112" customFormat="false" ht="15" hidden="false" customHeight="false" outlineLevel="0" collapsed="false">
      <c r="A112" s="5" t="s">
        <v>1171</v>
      </c>
      <c r="B112" s="5" t="s">
        <v>82</v>
      </c>
      <c r="C112" s="7" t="n">
        <v>43128</v>
      </c>
      <c r="D112" s="8" t="n">
        <v>26981</v>
      </c>
      <c r="E112" s="5" t="s">
        <v>1060</v>
      </c>
      <c r="F112" s="9" t="n">
        <f aca="false">YEAR(INDEX(Sinistres!$E$2:$E$1030,MATCH(B112,Sinistres!$A$2:$A$1030,0)))</f>
        <v>2017</v>
      </c>
      <c r="G112" s="9" t="n">
        <f aca="false">YEAR(C112)</f>
        <v>2018</v>
      </c>
      <c r="H112" s="9" t="n">
        <f aca="false">G112-F112+1</f>
        <v>2</v>
      </c>
    </row>
    <row r="113" customFormat="false" ht="15" hidden="false" customHeight="false" outlineLevel="0" collapsed="false">
      <c r="A113" s="5" t="s">
        <v>1172</v>
      </c>
      <c r="B113" s="5" t="s">
        <v>82</v>
      </c>
      <c r="C113" s="7" t="n">
        <v>43279</v>
      </c>
      <c r="D113" s="8" t="n">
        <v>9791</v>
      </c>
      <c r="E113" s="5" t="s">
        <v>1060</v>
      </c>
      <c r="F113" s="9" t="n">
        <f aca="false">YEAR(INDEX(Sinistres!$E$2:$E$1030,MATCH(B113,Sinistres!$A$2:$A$1030,0)))</f>
        <v>2017</v>
      </c>
      <c r="G113" s="9" t="n">
        <f aca="false">YEAR(C113)</f>
        <v>2018</v>
      </c>
      <c r="H113" s="9" t="n">
        <f aca="false">G113-F113+1</f>
        <v>2</v>
      </c>
    </row>
    <row r="114" customFormat="false" ht="15" hidden="false" customHeight="false" outlineLevel="0" collapsed="false">
      <c r="A114" s="5" t="s">
        <v>1173</v>
      </c>
      <c r="B114" s="5" t="s">
        <v>82</v>
      </c>
      <c r="C114" s="7" t="n">
        <v>43620</v>
      </c>
      <c r="D114" s="8" t="n">
        <v>44578</v>
      </c>
      <c r="E114" s="5" t="s">
        <v>1060</v>
      </c>
      <c r="F114" s="9" t="n">
        <f aca="false">YEAR(INDEX(Sinistres!$E$2:$E$1030,MATCH(B114,Sinistres!$A$2:$A$1030,0)))</f>
        <v>2017</v>
      </c>
      <c r="G114" s="9" t="n">
        <f aca="false">YEAR(C114)</f>
        <v>2019</v>
      </c>
      <c r="H114" s="9" t="n">
        <f aca="false">G114-F114+1</f>
        <v>3</v>
      </c>
    </row>
    <row r="115" customFormat="false" ht="15" hidden="false" customHeight="false" outlineLevel="0" collapsed="false">
      <c r="A115" s="5" t="s">
        <v>1174</v>
      </c>
      <c r="B115" s="5" t="s">
        <v>83</v>
      </c>
      <c r="C115" s="7" t="n">
        <v>43112</v>
      </c>
      <c r="D115" s="8" t="n">
        <v>8222</v>
      </c>
      <c r="E115" s="5" t="s">
        <v>1060</v>
      </c>
      <c r="F115" s="9" t="n">
        <f aca="false">YEAR(INDEX(Sinistres!$E$2:$E$1030,MATCH(B115,Sinistres!$A$2:$A$1030,0)))</f>
        <v>2017</v>
      </c>
      <c r="G115" s="9" t="n">
        <f aca="false">YEAR(C115)</f>
        <v>2018</v>
      </c>
      <c r="H115" s="9" t="n">
        <f aca="false">G115-F115+1</f>
        <v>2</v>
      </c>
    </row>
    <row r="116" customFormat="false" ht="15" hidden="false" customHeight="false" outlineLevel="0" collapsed="false">
      <c r="A116" s="5" t="s">
        <v>1175</v>
      </c>
      <c r="B116" s="5" t="s">
        <v>83</v>
      </c>
      <c r="C116" s="7" t="n">
        <v>43214</v>
      </c>
      <c r="D116" s="8" t="n">
        <v>2317</v>
      </c>
      <c r="E116" s="5" t="s">
        <v>1060</v>
      </c>
      <c r="F116" s="9" t="n">
        <f aca="false">YEAR(INDEX(Sinistres!$E$2:$E$1030,MATCH(B116,Sinistres!$A$2:$A$1030,0)))</f>
        <v>2017</v>
      </c>
      <c r="G116" s="9" t="n">
        <f aca="false">YEAR(C116)</f>
        <v>2018</v>
      </c>
      <c r="H116" s="9" t="n">
        <f aca="false">G116-F116+1</f>
        <v>2</v>
      </c>
    </row>
    <row r="117" customFormat="false" ht="15" hidden="false" customHeight="false" outlineLevel="0" collapsed="false">
      <c r="A117" s="5" t="s">
        <v>1176</v>
      </c>
      <c r="B117" s="5" t="s">
        <v>84</v>
      </c>
      <c r="C117" s="7" t="n">
        <v>43255</v>
      </c>
      <c r="D117" s="8" t="n">
        <v>16237</v>
      </c>
      <c r="E117" s="5" t="s">
        <v>1060</v>
      </c>
      <c r="F117" s="9" t="n">
        <f aca="false">YEAR(INDEX(Sinistres!$E$2:$E$1030,MATCH(B117,Sinistres!$A$2:$A$1030,0)))</f>
        <v>2017</v>
      </c>
      <c r="G117" s="9" t="n">
        <f aca="false">YEAR(C117)</f>
        <v>2018</v>
      </c>
      <c r="H117" s="9" t="n">
        <f aca="false">G117-F117+1</f>
        <v>2</v>
      </c>
    </row>
    <row r="118" customFormat="false" ht="15" hidden="false" customHeight="false" outlineLevel="0" collapsed="false">
      <c r="A118" s="5" t="s">
        <v>1177</v>
      </c>
      <c r="B118" s="5" t="s">
        <v>84</v>
      </c>
      <c r="C118" s="7" t="n">
        <v>43534</v>
      </c>
      <c r="D118" s="8" t="n">
        <v>23220</v>
      </c>
      <c r="E118" s="5" t="s">
        <v>1060</v>
      </c>
      <c r="F118" s="9" t="n">
        <f aca="false">YEAR(INDEX(Sinistres!$E$2:$E$1030,MATCH(B118,Sinistres!$A$2:$A$1030,0)))</f>
        <v>2017</v>
      </c>
      <c r="G118" s="9" t="n">
        <f aca="false">YEAR(C118)</f>
        <v>2019</v>
      </c>
      <c r="H118" s="9" t="n">
        <f aca="false">G118-F118+1</f>
        <v>3</v>
      </c>
    </row>
    <row r="119" customFormat="false" ht="15" hidden="false" customHeight="false" outlineLevel="0" collapsed="false">
      <c r="A119" s="5" t="s">
        <v>1178</v>
      </c>
      <c r="B119" s="5" t="s">
        <v>84</v>
      </c>
      <c r="C119" s="7" t="n">
        <v>43716</v>
      </c>
      <c r="D119" s="8" t="n">
        <v>-14704</v>
      </c>
      <c r="E119" s="5" t="s">
        <v>1088</v>
      </c>
      <c r="F119" s="9" t="n">
        <f aca="false">YEAR(INDEX(Sinistres!$E$2:$E$1030,MATCH(B119,Sinistres!$A$2:$A$1030,0)))</f>
        <v>2017</v>
      </c>
      <c r="G119" s="9" t="n">
        <f aca="false">YEAR(C119)</f>
        <v>2019</v>
      </c>
      <c r="H119" s="9" t="n">
        <f aca="false">G119-F119+1</f>
        <v>3</v>
      </c>
    </row>
    <row r="120" customFormat="false" ht="15" hidden="false" customHeight="false" outlineLevel="0" collapsed="false">
      <c r="A120" s="5" t="s">
        <v>1179</v>
      </c>
      <c r="B120" s="5" t="s">
        <v>85</v>
      </c>
      <c r="C120" s="7" t="n">
        <v>42977</v>
      </c>
      <c r="D120" s="8" t="n">
        <v>1042</v>
      </c>
      <c r="E120" s="5" t="s">
        <v>1060</v>
      </c>
      <c r="F120" s="9" t="n">
        <f aca="false">YEAR(INDEX(Sinistres!$E$2:$E$1030,MATCH(B120,Sinistres!$A$2:$A$1030,0)))</f>
        <v>2017</v>
      </c>
      <c r="G120" s="9" t="n">
        <f aca="false">YEAR(C120)</f>
        <v>2017</v>
      </c>
      <c r="H120" s="9" t="n">
        <f aca="false">G120-F120+1</f>
        <v>1</v>
      </c>
    </row>
    <row r="121" customFormat="false" ht="15" hidden="false" customHeight="false" outlineLevel="0" collapsed="false">
      <c r="A121" s="5" t="s">
        <v>1180</v>
      </c>
      <c r="B121" s="5" t="s">
        <v>85</v>
      </c>
      <c r="C121" s="7" t="n">
        <v>43013</v>
      </c>
      <c r="D121" s="8" t="n">
        <v>1223</v>
      </c>
      <c r="E121" s="5" t="s">
        <v>1060</v>
      </c>
      <c r="F121" s="9" t="n">
        <f aca="false">YEAR(INDEX(Sinistres!$E$2:$E$1030,MATCH(B121,Sinistres!$A$2:$A$1030,0)))</f>
        <v>2017</v>
      </c>
      <c r="G121" s="9" t="n">
        <f aca="false">YEAR(C121)</f>
        <v>2017</v>
      </c>
      <c r="H121" s="9" t="n">
        <f aca="false">G121-F121+1</f>
        <v>1</v>
      </c>
    </row>
    <row r="122" customFormat="false" ht="15" hidden="false" customHeight="false" outlineLevel="0" collapsed="false">
      <c r="A122" s="5" t="s">
        <v>1181</v>
      </c>
      <c r="B122" s="5" t="s">
        <v>86</v>
      </c>
      <c r="C122" s="7" t="n">
        <v>42947</v>
      </c>
      <c r="D122" s="8" t="n">
        <v>16181</v>
      </c>
      <c r="E122" s="5" t="s">
        <v>1060</v>
      </c>
      <c r="F122" s="9" t="n">
        <f aca="false">YEAR(INDEX(Sinistres!$E$2:$E$1030,MATCH(B122,Sinistres!$A$2:$A$1030,0)))</f>
        <v>2017</v>
      </c>
      <c r="G122" s="9" t="n">
        <f aca="false">YEAR(C122)</f>
        <v>2017</v>
      </c>
      <c r="H122" s="9" t="n">
        <f aca="false">G122-F122+1</f>
        <v>1</v>
      </c>
    </row>
    <row r="123" customFormat="false" ht="15" hidden="false" customHeight="false" outlineLevel="0" collapsed="false">
      <c r="A123" s="5" t="s">
        <v>1182</v>
      </c>
      <c r="B123" s="5" t="s">
        <v>87</v>
      </c>
      <c r="C123" s="7" t="n">
        <v>43431</v>
      </c>
      <c r="D123" s="8" t="n">
        <v>98916</v>
      </c>
      <c r="E123" s="5" t="s">
        <v>1060</v>
      </c>
      <c r="F123" s="9" t="n">
        <f aca="false">YEAR(INDEX(Sinistres!$E$2:$E$1030,MATCH(B123,Sinistres!$A$2:$A$1030,0)))</f>
        <v>2017</v>
      </c>
      <c r="G123" s="9" t="n">
        <f aca="false">YEAR(C123)</f>
        <v>2018</v>
      </c>
      <c r="H123" s="9" t="n">
        <f aca="false">G123-F123+1</f>
        <v>2</v>
      </c>
    </row>
    <row r="124" customFormat="false" ht="15" hidden="false" customHeight="false" outlineLevel="0" collapsed="false">
      <c r="A124" s="5" t="s">
        <v>1183</v>
      </c>
      <c r="B124" s="5" t="s">
        <v>87</v>
      </c>
      <c r="C124" s="7" t="n">
        <v>43851</v>
      </c>
      <c r="D124" s="8" t="n">
        <v>30305</v>
      </c>
      <c r="E124" s="5" t="s">
        <v>1060</v>
      </c>
      <c r="F124" s="9" t="n">
        <f aca="false">YEAR(INDEX(Sinistres!$E$2:$E$1030,MATCH(B124,Sinistres!$A$2:$A$1030,0)))</f>
        <v>2017</v>
      </c>
      <c r="G124" s="9" t="n">
        <f aca="false">YEAR(C124)</f>
        <v>2020</v>
      </c>
      <c r="H124" s="9" t="n">
        <f aca="false">G124-F124+1</f>
        <v>4</v>
      </c>
    </row>
    <row r="125" customFormat="false" ht="15" hidden="false" customHeight="false" outlineLevel="0" collapsed="false">
      <c r="A125" s="5" t="s">
        <v>1184</v>
      </c>
      <c r="B125" s="5" t="s">
        <v>87</v>
      </c>
      <c r="C125" s="7" t="n">
        <v>43945</v>
      </c>
      <c r="D125" s="8" t="n">
        <v>39153</v>
      </c>
      <c r="E125" s="5" t="s">
        <v>1060</v>
      </c>
      <c r="F125" s="9" t="n">
        <f aca="false">YEAR(INDEX(Sinistres!$E$2:$E$1030,MATCH(B125,Sinistres!$A$2:$A$1030,0)))</f>
        <v>2017</v>
      </c>
      <c r="G125" s="9" t="n">
        <f aca="false">YEAR(C125)</f>
        <v>2020</v>
      </c>
      <c r="H125" s="9" t="n">
        <f aca="false">G125-F125+1</f>
        <v>4</v>
      </c>
    </row>
    <row r="126" customFormat="false" ht="15" hidden="false" customHeight="false" outlineLevel="0" collapsed="false">
      <c r="A126" s="5" t="s">
        <v>1185</v>
      </c>
      <c r="B126" s="5" t="s">
        <v>87</v>
      </c>
      <c r="C126" s="7" t="n">
        <v>44793</v>
      </c>
      <c r="D126" s="8" t="n">
        <v>47529</v>
      </c>
      <c r="E126" s="5" t="s">
        <v>1060</v>
      </c>
      <c r="F126" s="9" t="n">
        <f aca="false">YEAR(INDEX(Sinistres!$E$2:$E$1030,MATCH(B126,Sinistres!$A$2:$A$1030,0)))</f>
        <v>2017</v>
      </c>
      <c r="G126" s="9" t="n">
        <f aca="false">YEAR(C126)</f>
        <v>2022</v>
      </c>
      <c r="H126" s="9" t="n">
        <f aca="false">G126-F126+1</f>
        <v>6</v>
      </c>
    </row>
    <row r="127" customFormat="false" ht="15" hidden="false" customHeight="false" outlineLevel="0" collapsed="false">
      <c r="A127" s="5" t="s">
        <v>1186</v>
      </c>
      <c r="B127" s="5" t="s">
        <v>88</v>
      </c>
      <c r="C127" s="7" t="n">
        <v>42970</v>
      </c>
      <c r="D127" s="8" t="n">
        <v>3021</v>
      </c>
      <c r="E127" s="5" t="s">
        <v>1060</v>
      </c>
      <c r="F127" s="9" t="n">
        <f aca="false">YEAR(INDEX(Sinistres!$E$2:$E$1030,MATCH(B127,Sinistres!$A$2:$A$1030,0)))</f>
        <v>2017</v>
      </c>
      <c r="G127" s="9" t="n">
        <f aca="false">YEAR(C127)</f>
        <v>2017</v>
      </c>
      <c r="H127" s="9" t="n">
        <f aca="false">G127-F127+1</f>
        <v>1</v>
      </c>
    </row>
    <row r="128" customFormat="false" ht="15" hidden="false" customHeight="false" outlineLevel="0" collapsed="false">
      <c r="A128" s="5" t="s">
        <v>1187</v>
      </c>
      <c r="B128" s="5" t="s">
        <v>88</v>
      </c>
      <c r="C128" s="7" t="n">
        <v>43099</v>
      </c>
      <c r="D128" s="8" t="n">
        <v>5400</v>
      </c>
      <c r="E128" s="5" t="s">
        <v>1060</v>
      </c>
      <c r="F128" s="9" t="n">
        <f aca="false">YEAR(INDEX(Sinistres!$E$2:$E$1030,MATCH(B128,Sinistres!$A$2:$A$1030,0)))</f>
        <v>2017</v>
      </c>
      <c r="G128" s="9" t="n">
        <f aca="false">YEAR(C128)</f>
        <v>2017</v>
      </c>
      <c r="H128" s="9" t="n">
        <f aca="false">G128-F128+1</f>
        <v>1</v>
      </c>
    </row>
    <row r="129" customFormat="false" ht="15" hidden="false" customHeight="false" outlineLevel="0" collapsed="false">
      <c r="A129" s="5" t="s">
        <v>1188</v>
      </c>
      <c r="B129" s="5" t="s">
        <v>89</v>
      </c>
      <c r="C129" s="7" t="n">
        <v>43007</v>
      </c>
      <c r="D129" s="8" t="n">
        <v>3003</v>
      </c>
      <c r="E129" s="5" t="s">
        <v>1060</v>
      </c>
      <c r="F129" s="9" t="n">
        <f aca="false">YEAR(INDEX(Sinistres!$E$2:$E$1030,MATCH(B129,Sinistres!$A$2:$A$1030,0)))</f>
        <v>2017</v>
      </c>
      <c r="G129" s="9" t="n">
        <f aca="false">YEAR(C129)</f>
        <v>2017</v>
      </c>
      <c r="H129" s="9" t="n">
        <f aca="false">G129-F129+1</f>
        <v>1</v>
      </c>
    </row>
    <row r="130" customFormat="false" ht="15" hidden="false" customHeight="false" outlineLevel="0" collapsed="false">
      <c r="A130" s="5" t="s">
        <v>1189</v>
      </c>
      <c r="B130" s="5" t="s">
        <v>90</v>
      </c>
      <c r="C130" s="7" t="n">
        <v>43131</v>
      </c>
      <c r="D130" s="8" t="n">
        <v>7167</v>
      </c>
      <c r="E130" s="5" t="s">
        <v>1060</v>
      </c>
      <c r="F130" s="9" t="n">
        <f aca="false">YEAR(INDEX(Sinistres!$E$2:$E$1030,MATCH(B130,Sinistres!$A$2:$A$1030,0)))</f>
        <v>2017</v>
      </c>
      <c r="G130" s="9" t="n">
        <f aca="false">YEAR(C130)</f>
        <v>2018</v>
      </c>
      <c r="H130" s="9" t="n">
        <f aca="false">G130-F130+1</f>
        <v>2</v>
      </c>
    </row>
    <row r="131" customFormat="false" ht="15" hidden="false" customHeight="false" outlineLevel="0" collapsed="false">
      <c r="A131" s="5" t="s">
        <v>1190</v>
      </c>
      <c r="B131" s="5" t="s">
        <v>90</v>
      </c>
      <c r="C131" s="7" t="n">
        <v>43392</v>
      </c>
      <c r="D131" s="8" t="n">
        <v>9825</v>
      </c>
      <c r="E131" s="5" t="s">
        <v>1060</v>
      </c>
      <c r="F131" s="9" t="n">
        <f aca="false">YEAR(INDEX(Sinistres!$E$2:$E$1030,MATCH(B131,Sinistres!$A$2:$A$1030,0)))</f>
        <v>2017</v>
      </c>
      <c r="G131" s="9" t="n">
        <f aca="false">YEAR(C131)</f>
        <v>2018</v>
      </c>
      <c r="H131" s="9" t="n">
        <f aca="false">G131-F131+1</f>
        <v>2</v>
      </c>
    </row>
    <row r="132" customFormat="false" ht="15" hidden="false" customHeight="false" outlineLevel="0" collapsed="false">
      <c r="A132" s="5" t="s">
        <v>1191</v>
      </c>
      <c r="B132" s="5" t="s">
        <v>90</v>
      </c>
      <c r="C132" s="7" t="n">
        <v>43450</v>
      </c>
      <c r="D132" s="8" t="n">
        <v>7768</v>
      </c>
      <c r="E132" s="5" t="s">
        <v>1060</v>
      </c>
      <c r="F132" s="9" t="n">
        <f aca="false">YEAR(INDEX(Sinistres!$E$2:$E$1030,MATCH(B132,Sinistres!$A$2:$A$1030,0)))</f>
        <v>2017</v>
      </c>
      <c r="G132" s="9" t="n">
        <f aca="false">YEAR(C132)</f>
        <v>2018</v>
      </c>
      <c r="H132" s="9" t="n">
        <f aca="false">G132-F132+1</f>
        <v>2</v>
      </c>
    </row>
    <row r="133" customFormat="false" ht="15" hidden="false" customHeight="false" outlineLevel="0" collapsed="false">
      <c r="A133" s="5" t="s">
        <v>1192</v>
      </c>
      <c r="B133" s="5" t="s">
        <v>91</v>
      </c>
      <c r="C133" s="7" t="n">
        <v>42879</v>
      </c>
      <c r="D133" s="8" t="n">
        <v>3379</v>
      </c>
      <c r="E133" s="5" t="s">
        <v>1060</v>
      </c>
      <c r="F133" s="9" t="n">
        <f aca="false">YEAR(INDEX(Sinistres!$E$2:$E$1030,MATCH(B133,Sinistres!$A$2:$A$1030,0)))</f>
        <v>2017</v>
      </c>
      <c r="G133" s="9" t="n">
        <f aca="false">YEAR(C133)</f>
        <v>2017</v>
      </c>
      <c r="H133" s="9" t="n">
        <f aca="false">G133-F133+1</f>
        <v>1</v>
      </c>
    </row>
    <row r="134" customFormat="false" ht="15" hidden="false" customHeight="false" outlineLevel="0" collapsed="false">
      <c r="A134" s="5" t="s">
        <v>1193</v>
      </c>
      <c r="B134" s="5" t="s">
        <v>92</v>
      </c>
      <c r="C134" s="7" t="n">
        <v>42948</v>
      </c>
      <c r="D134" s="8" t="n">
        <v>1998</v>
      </c>
      <c r="E134" s="5" t="s">
        <v>1060</v>
      </c>
      <c r="F134" s="9" t="n">
        <f aca="false">YEAR(INDEX(Sinistres!$E$2:$E$1030,MATCH(B134,Sinistres!$A$2:$A$1030,0)))</f>
        <v>2017</v>
      </c>
      <c r="G134" s="9" t="n">
        <f aca="false">YEAR(C134)</f>
        <v>2017</v>
      </c>
      <c r="H134" s="9" t="n">
        <f aca="false">G134-F134+1</f>
        <v>1</v>
      </c>
    </row>
    <row r="135" customFormat="false" ht="15" hidden="false" customHeight="false" outlineLevel="0" collapsed="false">
      <c r="A135" s="5" t="s">
        <v>1194</v>
      </c>
      <c r="B135" s="5" t="s">
        <v>93</v>
      </c>
      <c r="C135" s="7" t="n">
        <v>42893</v>
      </c>
      <c r="D135" s="8" t="n">
        <v>9970</v>
      </c>
      <c r="E135" s="5" t="s">
        <v>1060</v>
      </c>
      <c r="F135" s="9" t="n">
        <f aca="false">YEAR(INDEX(Sinistres!$E$2:$E$1030,MATCH(B135,Sinistres!$A$2:$A$1030,0)))</f>
        <v>2017</v>
      </c>
      <c r="G135" s="9" t="n">
        <f aca="false">YEAR(C135)</f>
        <v>2017</v>
      </c>
      <c r="H135" s="9" t="n">
        <f aca="false">G135-F135+1</f>
        <v>1</v>
      </c>
    </row>
    <row r="136" customFormat="false" ht="15" hidden="false" customHeight="false" outlineLevel="0" collapsed="false">
      <c r="A136" s="5" t="s">
        <v>1195</v>
      </c>
      <c r="B136" s="5" t="s">
        <v>94</v>
      </c>
      <c r="C136" s="7" t="n">
        <v>42867</v>
      </c>
      <c r="D136" s="8" t="n">
        <v>8572</v>
      </c>
      <c r="E136" s="5" t="s">
        <v>1060</v>
      </c>
      <c r="F136" s="9" t="n">
        <f aca="false">YEAR(INDEX(Sinistres!$E$2:$E$1030,MATCH(B136,Sinistres!$A$2:$A$1030,0)))</f>
        <v>2017</v>
      </c>
      <c r="G136" s="9" t="n">
        <f aca="false">YEAR(C136)</f>
        <v>2017</v>
      </c>
      <c r="H136" s="9" t="n">
        <f aca="false">G136-F136+1</f>
        <v>1</v>
      </c>
    </row>
    <row r="137" customFormat="false" ht="15" hidden="false" customHeight="false" outlineLevel="0" collapsed="false">
      <c r="A137" s="5" t="s">
        <v>1196</v>
      </c>
      <c r="B137" s="5" t="s">
        <v>95</v>
      </c>
      <c r="C137" s="7" t="n">
        <v>43168</v>
      </c>
      <c r="D137" s="8" t="n">
        <v>19730</v>
      </c>
      <c r="E137" s="5" t="s">
        <v>1060</v>
      </c>
      <c r="F137" s="9" t="n">
        <f aca="false">YEAR(INDEX(Sinistres!$E$2:$E$1030,MATCH(B137,Sinistres!$A$2:$A$1030,0)))</f>
        <v>2017</v>
      </c>
      <c r="G137" s="9" t="n">
        <f aca="false">YEAR(C137)</f>
        <v>2018</v>
      </c>
      <c r="H137" s="9" t="n">
        <f aca="false">G137-F137+1</f>
        <v>2</v>
      </c>
    </row>
    <row r="138" customFormat="false" ht="15" hidden="false" customHeight="false" outlineLevel="0" collapsed="false">
      <c r="A138" s="5" t="s">
        <v>1197</v>
      </c>
      <c r="B138" s="5" t="s">
        <v>95</v>
      </c>
      <c r="C138" s="7" t="n">
        <v>43209</v>
      </c>
      <c r="D138" s="8" t="n">
        <v>9456</v>
      </c>
      <c r="E138" s="5" t="s">
        <v>1060</v>
      </c>
      <c r="F138" s="9" t="n">
        <f aca="false">YEAR(INDEX(Sinistres!$E$2:$E$1030,MATCH(B138,Sinistres!$A$2:$A$1030,0)))</f>
        <v>2017</v>
      </c>
      <c r="G138" s="9" t="n">
        <f aca="false">YEAR(C138)</f>
        <v>2018</v>
      </c>
      <c r="H138" s="9" t="n">
        <f aca="false">G138-F138+1</f>
        <v>2</v>
      </c>
    </row>
    <row r="139" customFormat="false" ht="15" hidden="false" customHeight="false" outlineLevel="0" collapsed="false">
      <c r="A139" s="5" t="s">
        <v>1198</v>
      </c>
      <c r="B139" s="5" t="s">
        <v>95</v>
      </c>
      <c r="C139" s="7" t="n">
        <v>43358</v>
      </c>
      <c r="D139" s="8" t="n">
        <v>5555</v>
      </c>
      <c r="E139" s="5" t="s">
        <v>1060</v>
      </c>
      <c r="F139" s="9" t="n">
        <f aca="false">YEAR(INDEX(Sinistres!$E$2:$E$1030,MATCH(B139,Sinistres!$A$2:$A$1030,0)))</f>
        <v>2017</v>
      </c>
      <c r="G139" s="9" t="n">
        <f aca="false">YEAR(C139)</f>
        <v>2018</v>
      </c>
      <c r="H139" s="9" t="n">
        <f aca="false">G139-F139+1</f>
        <v>2</v>
      </c>
    </row>
    <row r="140" customFormat="false" ht="15" hidden="false" customHeight="false" outlineLevel="0" collapsed="false">
      <c r="A140" s="5" t="s">
        <v>1199</v>
      </c>
      <c r="B140" s="5" t="s">
        <v>96</v>
      </c>
      <c r="C140" s="7" t="n">
        <v>43088</v>
      </c>
      <c r="D140" s="8" t="n">
        <v>16864</v>
      </c>
      <c r="E140" s="5" t="s">
        <v>1060</v>
      </c>
      <c r="F140" s="9" t="n">
        <f aca="false">YEAR(INDEX(Sinistres!$E$2:$E$1030,MATCH(B140,Sinistres!$A$2:$A$1030,0)))</f>
        <v>2017</v>
      </c>
      <c r="G140" s="9" t="n">
        <f aca="false">YEAR(C140)</f>
        <v>2017</v>
      </c>
      <c r="H140" s="9" t="n">
        <f aca="false">G140-F140+1</f>
        <v>1</v>
      </c>
    </row>
    <row r="141" customFormat="false" ht="15" hidden="false" customHeight="false" outlineLevel="0" collapsed="false">
      <c r="A141" s="5" t="s">
        <v>1200</v>
      </c>
      <c r="B141" s="5" t="s">
        <v>96</v>
      </c>
      <c r="C141" s="7" t="n">
        <v>43205</v>
      </c>
      <c r="D141" s="8" t="n">
        <v>15516</v>
      </c>
      <c r="E141" s="5" t="s">
        <v>1060</v>
      </c>
      <c r="F141" s="9" t="n">
        <f aca="false">YEAR(INDEX(Sinistres!$E$2:$E$1030,MATCH(B141,Sinistres!$A$2:$A$1030,0)))</f>
        <v>2017</v>
      </c>
      <c r="G141" s="9" t="n">
        <f aca="false">YEAR(C141)</f>
        <v>2018</v>
      </c>
      <c r="H141" s="9" t="n">
        <f aca="false">G141-F141+1</f>
        <v>2</v>
      </c>
    </row>
    <row r="142" customFormat="false" ht="15" hidden="false" customHeight="false" outlineLevel="0" collapsed="false">
      <c r="A142" s="5" t="s">
        <v>1201</v>
      </c>
      <c r="B142" s="5" t="s">
        <v>96</v>
      </c>
      <c r="C142" s="7" t="n">
        <v>43308</v>
      </c>
      <c r="D142" s="8" t="n">
        <v>28814</v>
      </c>
      <c r="E142" s="5" t="s">
        <v>1060</v>
      </c>
      <c r="F142" s="9" t="n">
        <f aca="false">YEAR(INDEX(Sinistres!$E$2:$E$1030,MATCH(B142,Sinistres!$A$2:$A$1030,0)))</f>
        <v>2017</v>
      </c>
      <c r="G142" s="9" t="n">
        <f aca="false">YEAR(C142)</f>
        <v>2018</v>
      </c>
      <c r="H142" s="9" t="n">
        <f aca="false">G142-F142+1</f>
        <v>2</v>
      </c>
    </row>
    <row r="143" customFormat="false" ht="15" hidden="false" customHeight="false" outlineLevel="0" collapsed="false">
      <c r="A143" s="5" t="s">
        <v>1202</v>
      </c>
      <c r="B143" s="5" t="s">
        <v>97</v>
      </c>
      <c r="C143" s="7" t="n">
        <v>42875</v>
      </c>
      <c r="D143" s="8" t="n">
        <v>4535</v>
      </c>
      <c r="E143" s="5" t="s">
        <v>1060</v>
      </c>
      <c r="F143" s="9" t="n">
        <f aca="false">YEAR(INDEX(Sinistres!$E$2:$E$1030,MATCH(B143,Sinistres!$A$2:$A$1030,0)))</f>
        <v>2017</v>
      </c>
      <c r="G143" s="9" t="n">
        <f aca="false">YEAR(C143)</f>
        <v>2017</v>
      </c>
      <c r="H143" s="9" t="n">
        <f aca="false">G143-F143+1</f>
        <v>1</v>
      </c>
    </row>
    <row r="144" customFormat="false" ht="15" hidden="false" customHeight="false" outlineLevel="0" collapsed="false">
      <c r="A144" s="5" t="s">
        <v>1203</v>
      </c>
      <c r="B144" s="5" t="s">
        <v>97</v>
      </c>
      <c r="C144" s="7" t="n">
        <v>42898</v>
      </c>
      <c r="D144" s="8" t="n">
        <v>1695</v>
      </c>
      <c r="E144" s="5" t="s">
        <v>1060</v>
      </c>
      <c r="F144" s="9" t="n">
        <f aca="false">YEAR(INDEX(Sinistres!$E$2:$E$1030,MATCH(B144,Sinistres!$A$2:$A$1030,0)))</f>
        <v>2017</v>
      </c>
      <c r="G144" s="9" t="n">
        <f aca="false">YEAR(C144)</f>
        <v>2017</v>
      </c>
      <c r="H144" s="9" t="n">
        <f aca="false">G144-F144+1</f>
        <v>1</v>
      </c>
    </row>
    <row r="145" customFormat="false" ht="15" hidden="false" customHeight="false" outlineLevel="0" collapsed="false">
      <c r="A145" s="5" t="s">
        <v>1204</v>
      </c>
      <c r="B145" s="5" t="s">
        <v>98</v>
      </c>
      <c r="C145" s="7" t="n">
        <v>43357</v>
      </c>
      <c r="D145" s="8" t="n">
        <v>7171</v>
      </c>
      <c r="E145" s="5" t="s">
        <v>1060</v>
      </c>
      <c r="F145" s="9" t="n">
        <f aca="false">YEAR(INDEX(Sinistres!$E$2:$E$1030,MATCH(B145,Sinistres!$A$2:$A$1030,0)))</f>
        <v>2017</v>
      </c>
      <c r="G145" s="9" t="n">
        <f aca="false">YEAR(C145)</f>
        <v>2018</v>
      </c>
      <c r="H145" s="9" t="n">
        <f aca="false">G145-F145+1</f>
        <v>2</v>
      </c>
    </row>
    <row r="146" customFormat="false" ht="15" hidden="false" customHeight="false" outlineLevel="0" collapsed="false">
      <c r="A146" s="5" t="s">
        <v>1205</v>
      </c>
      <c r="B146" s="5" t="s">
        <v>98</v>
      </c>
      <c r="C146" s="7" t="n">
        <v>43632</v>
      </c>
      <c r="D146" s="8" t="n">
        <v>2444</v>
      </c>
      <c r="E146" s="5" t="s">
        <v>1060</v>
      </c>
      <c r="F146" s="9" t="n">
        <f aca="false">YEAR(INDEX(Sinistres!$E$2:$E$1030,MATCH(B146,Sinistres!$A$2:$A$1030,0)))</f>
        <v>2017</v>
      </c>
      <c r="G146" s="9" t="n">
        <f aca="false">YEAR(C146)</f>
        <v>2019</v>
      </c>
      <c r="H146" s="9" t="n">
        <f aca="false">G146-F146+1</f>
        <v>3</v>
      </c>
    </row>
    <row r="147" customFormat="false" ht="15" hidden="false" customHeight="false" outlineLevel="0" collapsed="false">
      <c r="A147" s="5" t="s">
        <v>1206</v>
      </c>
      <c r="B147" s="5" t="s">
        <v>98</v>
      </c>
      <c r="C147" s="7" t="n">
        <v>43719</v>
      </c>
      <c r="D147" s="8" t="n">
        <v>12290</v>
      </c>
      <c r="E147" s="5" t="s">
        <v>1060</v>
      </c>
      <c r="F147" s="9" t="n">
        <f aca="false">YEAR(INDEX(Sinistres!$E$2:$E$1030,MATCH(B147,Sinistres!$A$2:$A$1030,0)))</f>
        <v>2017</v>
      </c>
      <c r="G147" s="9" t="n">
        <f aca="false">YEAR(C147)</f>
        <v>2019</v>
      </c>
      <c r="H147" s="9" t="n">
        <f aca="false">G147-F147+1</f>
        <v>3</v>
      </c>
    </row>
    <row r="148" customFormat="false" ht="15" hidden="false" customHeight="false" outlineLevel="0" collapsed="false">
      <c r="A148" s="5" t="s">
        <v>1207</v>
      </c>
      <c r="B148" s="5" t="s">
        <v>99</v>
      </c>
      <c r="C148" s="7" t="n">
        <v>42909</v>
      </c>
      <c r="D148" s="8" t="n">
        <v>14877</v>
      </c>
      <c r="E148" s="5" t="s">
        <v>1060</v>
      </c>
      <c r="F148" s="9" t="n">
        <f aca="false">YEAR(INDEX(Sinistres!$E$2:$E$1030,MATCH(B148,Sinistres!$A$2:$A$1030,0)))</f>
        <v>2017</v>
      </c>
      <c r="G148" s="9" t="n">
        <f aca="false">YEAR(C148)</f>
        <v>2017</v>
      </c>
      <c r="H148" s="9" t="n">
        <f aca="false">G148-F148+1</f>
        <v>1</v>
      </c>
    </row>
    <row r="149" customFormat="false" ht="15" hidden="false" customHeight="false" outlineLevel="0" collapsed="false">
      <c r="A149" s="5" t="s">
        <v>1208</v>
      </c>
      <c r="B149" s="5" t="s">
        <v>100</v>
      </c>
      <c r="C149" s="7" t="n">
        <v>43164</v>
      </c>
      <c r="D149" s="8" t="n">
        <v>21017</v>
      </c>
      <c r="E149" s="5" t="s">
        <v>1060</v>
      </c>
      <c r="F149" s="9" t="n">
        <f aca="false">YEAR(INDEX(Sinistres!$E$2:$E$1030,MATCH(B149,Sinistres!$A$2:$A$1030,0)))</f>
        <v>2017</v>
      </c>
      <c r="G149" s="9" t="n">
        <f aca="false">YEAR(C149)</f>
        <v>2018</v>
      </c>
      <c r="H149" s="9" t="n">
        <f aca="false">G149-F149+1</f>
        <v>2</v>
      </c>
    </row>
    <row r="150" customFormat="false" ht="15" hidden="false" customHeight="false" outlineLevel="0" collapsed="false">
      <c r="A150" s="5" t="s">
        <v>1209</v>
      </c>
      <c r="B150" s="5" t="s">
        <v>100</v>
      </c>
      <c r="C150" s="7" t="n">
        <v>43259</v>
      </c>
      <c r="D150" s="8" t="n">
        <v>41873</v>
      </c>
      <c r="E150" s="5" t="s">
        <v>1060</v>
      </c>
      <c r="F150" s="9" t="n">
        <f aca="false">YEAR(INDEX(Sinistres!$E$2:$E$1030,MATCH(B150,Sinistres!$A$2:$A$1030,0)))</f>
        <v>2017</v>
      </c>
      <c r="G150" s="9" t="n">
        <f aca="false">YEAR(C150)</f>
        <v>2018</v>
      </c>
      <c r="H150" s="9" t="n">
        <f aca="false">G150-F150+1</f>
        <v>2</v>
      </c>
    </row>
    <row r="151" customFormat="false" ht="15" hidden="false" customHeight="false" outlineLevel="0" collapsed="false">
      <c r="A151" s="5" t="s">
        <v>1210</v>
      </c>
      <c r="B151" s="5" t="s">
        <v>101</v>
      </c>
      <c r="C151" s="7" t="n">
        <v>42891</v>
      </c>
      <c r="D151" s="8" t="n">
        <v>3568</v>
      </c>
      <c r="E151" s="5" t="s">
        <v>1060</v>
      </c>
      <c r="F151" s="9" t="n">
        <f aca="false">YEAR(INDEX(Sinistres!$E$2:$E$1030,MATCH(B151,Sinistres!$A$2:$A$1030,0)))</f>
        <v>2017</v>
      </c>
      <c r="G151" s="9" t="n">
        <f aca="false">YEAR(C151)</f>
        <v>2017</v>
      </c>
      <c r="H151" s="9" t="n">
        <f aca="false">G151-F151+1</f>
        <v>1</v>
      </c>
    </row>
    <row r="152" customFormat="false" ht="15" hidden="false" customHeight="false" outlineLevel="0" collapsed="false">
      <c r="A152" s="5" t="s">
        <v>1211</v>
      </c>
      <c r="B152" s="5" t="s">
        <v>102</v>
      </c>
      <c r="C152" s="7" t="n">
        <v>43136</v>
      </c>
      <c r="D152" s="8" t="n">
        <v>3998</v>
      </c>
      <c r="E152" s="5" t="s">
        <v>1060</v>
      </c>
      <c r="F152" s="9" t="n">
        <f aca="false">YEAR(INDEX(Sinistres!$E$2:$E$1030,MATCH(B152,Sinistres!$A$2:$A$1030,0)))</f>
        <v>2017</v>
      </c>
      <c r="G152" s="9" t="n">
        <f aca="false">YEAR(C152)</f>
        <v>2018</v>
      </c>
      <c r="H152" s="9" t="n">
        <f aca="false">G152-F152+1</f>
        <v>2</v>
      </c>
    </row>
    <row r="153" customFormat="false" ht="15" hidden="false" customHeight="false" outlineLevel="0" collapsed="false">
      <c r="A153" s="5" t="s">
        <v>1212</v>
      </c>
      <c r="B153" s="5" t="s">
        <v>103</v>
      </c>
      <c r="C153" s="7" t="n">
        <v>43141</v>
      </c>
      <c r="D153" s="8" t="n">
        <v>2812</v>
      </c>
      <c r="E153" s="5" t="s">
        <v>1060</v>
      </c>
      <c r="F153" s="9" t="n">
        <f aca="false">YEAR(INDEX(Sinistres!$E$2:$E$1030,MATCH(B153,Sinistres!$A$2:$A$1030,0)))</f>
        <v>2017</v>
      </c>
      <c r="G153" s="9" t="n">
        <f aca="false">YEAR(C153)</f>
        <v>2018</v>
      </c>
      <c r="H153" s="9" t="n">
        <f aca="false">G153-F153+1</f>
        <v>2</v>
      </c>
    </row>
    <row r="154" customFormat="false" ht="15" hidden="false" customHeight="false" outlineLevel="0" collapsed="false">
      <c r="A154" s="5" t="s">
        <v>1213</v>
      </c>
      <c r="B154" s="5" t="s">
        <v>103</v>
      </c>
      <c r="C154" s="7" t="n">
        <v>43151</v>
      </c>
      <c r="D154" s="8" t="n">
        <v>1310</v>
      </c>
      <c r="E154" s="5" t="s">
        <v>1060</v>
      </c>
      <c r="F154" s="9" t="n">
        <f aca="false">YEAR(INDEX(Sinistres!$E$2:$E$1030,MATCH(B154,Sinistres!$A$2:$A$1030,0)))</f>
        <v>2017</v>
      </c>
      <c r="G154" s="9" t="n">
        <f aca="false">YEAR(C154)</f>
        <v>2018</v>
      </c>
      <c r="H154" s="9" t="n">
        <f aca="false">G154-F154+1</f>
        <v>2</v>
      </c>
    </row>
    <row r="155" customFormat="false" ht="15" hidden="false" customHeight="false" outlineLevel="0" collapsed="false">
      <c r="A155" s="5" t="s">
        <v>1214</v>
      </c>
      <c r="B155" s="5" t="s">
        <v>104</v>
      </c>
      <c r="C155" s="7" t="n">
        <v>42857</v>
      </c>
      <c r="D155" s="8" t="n">
        <v>27950</v>
      </c>
      <c r="E155" s="5" t="s">
        <v>1060</v>
      </c>
      <c r="F155" s="9" t="n">
        <f aca="false">YEAR(INDEX(Sinistres!$E$2:$E$1030,MATCH(B155,Sinistres!$A$2:$A$1030,0)))</f>
        <v>2017</v>
      </c>
      <c r="G155" s="9" t="n">
        <f aca="false">YEAR(C155)</f>
        <v>2017</v>
      </c>
      <c r="H155" s="9" t="n">
        <f aca="false">G155-F155+1</f>
        <v>1</v>
      </c>
    </row>
    <row r="156" customFormat="false" ht="15" hidden="false" customHeight="false" outlineLevel="0" collapsed="false">
      <c r="A156" s="5" t="s">
        <v>1215</v>
      </c>
      <c r="B156" s="5" t="s">
        <v>104</v>
      </c>
      <c r="C156" s="7" t="n">
        <v>43344</v>
      </c>
      <c r="D156" s="8" t="n">
        <v>29465</v>
      </c>
      <c r="E156" s="5" t="s">
        <v>1060</v>
      </c>
      <c r="F156" s="9" t="n">
        <f aca="false">YEAR(INDEX(Sinistres!$E$2:$E$1030,MATCH(B156,Sinistres!$A$2:$A$1030,0)))</f>
        <v>2017</v>
      </c>
      <c r="G156" s="9" t="n">
        <f aca="false">YEAR(C156)</f>
        <v>2018</v>
      </c>
      <c r="H156" s="9" t="n">
        <f aca="false">G156-F156+1</f>
        <v>2</v>
      </c>
    </row>
    <row r="157" customFormat="false" ht="15" hidden="false" customHeight="false" outlineLevel="0" collapsed="false">
      <c r="A157" s="5" t="s">
        <v>1216</v>
      </c>
      <c r="B157" s="5" t="s">
        <v>104</v>
      </c>
      <c r="C157" s="7" t="n">
        <v>43662</v>
      </c>
      <c r="D157" s="8" t="n">
        <v>59087</v>
      </c>
      <c r="E157" s="5" t="s">
        <v>1060</v>
      </c>
      <c r="F157" s="9" t="n">
        <f aca="false">YEAR(INDEX(Sinistres!$E$2:$E$1030,MATCH(B157,Sinistres!$A$2:$A$1030,0)))</f>
        <v>2017</v>
      </c>
      <c r="G157" s="9" t="n">
        <f aca="false">YEAR(C157)</f>
        <v>2019</v>
      </c>
      <c r="H157" s="9" t="n">
        <f aca="false">G157-F157+1</f>
        <v>3</v>
      </c>
    </row>
    <row r="158" customFormat="false" ht="15" hidden="false" customHeight="false" outlineLevel="0" collapsed="false">
      <c r="A158" s="5" t="s">
        <v>1217</v>
      </c>
      <c r="B158" s="5" t="s">
        <v>105</v>
      </c>
      <c r="C158" s="7" t="n">
        <v>43117</v>
      </c>
      <c r="D158" s="8" t="n">
        <v>3640</v>
      </c>
      <c r="E158" s="5" t="s">
        <v>1060</v>
      </c>
      <c r="F158" s="9" t="n">
        <f aca="false">YEAR(INDEX(Sinistres!$E$2:$E$1030,MATCH(B158,Sinistres!$A$2:$A$1030,0)))</f>
        <v>2017</v>
      </c>
      <c r="G158" s="9" t="n">
        <f aca="false">YEAR(C158)</f>
        <v>2018</v>
      </c>
      <c r="H158" s="9" t="n">
        <f aca="false">G158-F158+1</f>
        <v>2</v>
      </c>
    </row>
    <row r="159" customFormat="false" ht="15" hidden="false" customHeight="false" outlineLevel="0" collapsed="false">
      <c r="A159" s="5" t="s">
        <v>1218</v>
      </c>
      <c r="B159" s="5" t="s">
        <v>106</v>
      </c>
      <c r="C159" s="7" t="n">
        <v>42927</v>
      </c>
      <c r="D159" s="8" t="n">
        <v>10455</v>
      </c>
      <c r="E159" s="5" t="s">
        <v>1060</v>
      </c>
      <c r="F159" s="9" t="n">
        <f aca="false">YEAR(INDEX(Sinistres!$E$2:$E$1030,MATCH(B159,Sinistres!$A$2:$A$1030,0)))</f>
        <v>2017</v>
      </c>
      <c r="G159" s="9" t="n">
        <f aca="false">YEAR(C159)</f>
        <v>2017</v>
      </c>
      <c r="H159" s="9" t="n">
        <f aca="false">G159-F159+1</f>
        <v>1</v>
      </c>
    </row>
    <row r="160" customFormat="false" ht="15" hidden="false" customHeight="false" outlineLevel="0" collapsed="false">
      <c r="A160" s="5" t="s">
        <v>1219</v>
      </c>
      <c r="B160" s="5" t="s">
        <v>107</v>
      </c>
      <c r="C160" s="7" t="n">
        <v>43939</v>
      </c>
      <c r="D160" s="8" t="n">
        <v>65679</v>
      </c>
      <c r="E160" s="5" t="s">
        <v>1060</v>
      </c>
      <c r="F160" s="9" t="n">
        <f aca="false">YEAR(INDEX(Sinistres!$E$2:$E$1030,MATCH(B160,Sinistres!$A$2:$A$1030,0)))</f>
        <v>2018</v>
      </c>
      <c r="G160" s="9" t="n">
        <f aca="false">YEAR(C160)</f>
        <v>2020</v>
      </c>
      <c r="H160" s="9" t="n">
        <f aca="false">G160-F160+1</f>
        <v>3</v>
      </c>
    </row>
    <row r="161" customFormat="false" ht="15" hidden="false" customHeight="false" outlineLevel="0" collapsed="false">
      <c r="A161" s="5" t="s">
        <v>1220</v>
      </c>
      <c r="B161" s="5" t="s">
        <v>107</v>
      </c>
      <c r="C161" s="7" t="n">
        <v>44100</v>
      </c>
      <c r="D161" s="8" t="n">
        <v>190651</v>
      </c>
      <c r="E161" s="5" t="s">
        <v>1060</v>
      </c>
      <c r="F161" s="9" t="n">
        <f aca="false">YEAR(INDEX(Sinistres!$E$2:$E$1030,MATCH(B161,Sinistres!$A$2:$A$1030,0)))</f>
        <v>2018</v>
      </c>
      <c r="G161" s="9" t="n">
        <f aca="false">YEAR(C161)</f>
        <v>2020</v>
      </c>
      <c r="H161" s="9" t="n">
        <f aca="false">G161-F161+1</f>
        <v>3</v>
      </c>
    </row>
    <row r="162" customFormat="false" ht="15" hidden="false" customHeight="false" outlineLevel="0" collapsed="false">
      <c r="A162" s="5" t="s">
        <v>1221</v>
      </c>
      <c r="B162" s="5" t="s">
        <v>107</v>
      </c>
      <c r="C162" s="7" t="n">
        <v>44185</v>
      </c>
      <c r="D162" s="8" t="n">
        <v>31211</v>
      </c>
      <c r="E162" s="5" t="s">
        <v>1060</v>
      </c>
      <c r="F162" s="9" t="n">
        <f aca="false">YEAR(INDEX(Sinistres!$E$2:$E$1030,MATCH(B162,Sinistres!$A$2:$A$1030,0)))</f>
        <v>2018</v>
      </c>
      <c r="G162" s="9" t="n">
        <f aca="false">YEAR(C162)</f>
        <v>2020</v>
      </c>
      <c r="H162" s="9" t="n">
        <f aca="false">G162-F162+1</f>
        <v>3</v>
      </c>
    </row>
    <row r="163" customFormat="false" ht="15" hidden="false" customHeight="false" outlineLevel="0" collapsed="false">
      <c r="A163" s="5" t="s">
        <v>1222</v>
      </c>
      <c r="B163" s="5" t="s">
        <v>107</v>
      </c>
      <c r="C163" s="7" t="n">
        <v>44440</v>
      </c>
      <c r="D163" s="8" t="n">
        <v>168380</v>
      </c>
      <c r="E163" s="5" t="s">
        <v>1060</v>
      </c>
      <c r="F163" s="9" t="n">
        <f aca="false">YEAR(INDEX(Sinistres!$E$2:$E$1030,MATCH(B163,Sinistres!$A$2:$A$1030,0)))</f>
        <v>2018</v>
      </c>
      <c r="G163" s="9" t="n">
        <f aca="false">YEAR(C163)</f>
        <v>2021</v>
      </c>
      <c r="H163" s="9" t="n">
        <f aca="false">G163-F163+1</f>
        <v>4</v>
      </c>
    </row>
    <row r="164" customFormat="false" ht="15" hidden="false" customHeight="false" outlineLevel="0" collapsed="false">
      <c r="A164" s="5" t="s">
        <v>1223</v>
      </c>
      <c r="B164" s="5" t="s">
        <v>108</v>
      </c>
      <c r="C164" s="7" t="n">
        <v>43405</v>
      </c>
      <c r="D164" s="8" t="n">
        <v>35302</v>
      </c>
      <c r="E164" s="5" t="s">
        <v>1060</v>
      </c>
      <c r="F164" s="9" t="n">
        <f aca="false">YEAR(INDEX(Sinistres!$E$2:$E$1030,MATCH(B164,Sinistres!$A$2:$A$1030,0)))</f>
        <v>2018</v>
      </c>
      <c r="G164" s="9" t="n">
        <f aca="false">YEAR(C164)</f>
        <v>2018</v>
      </c>
      <c r="H164" s="9" t="n">
        <f aca="false">G164-F164+1</f>
        <v>1</v>
      </c>
    </row>
    <row r="165" customFormat="false" ht="15" hidden="false" customHeight="false" outlineLevel="0" collapsed="false">
      <c r="A165" s="5" t="s">
        <v>1224</v>
      </c>
      <c r="B165" s="5" t="s">
        <v>108</v>
      </c>
      <c r="C165" s="7" t="n">
        <v>43480</v>
      </c>
      <c r="D165" s="8" t="n">
        <v>6211</v>
      </c>
      <c r="E165" s="5" t="s">
        <v>1060</v>
      </c>
      <c r="F165" s="9" t="n">
        <f aca="false">YEAR(INDEX(Sinistres!$E$2:$E$1030,MATCH(B165,Sinistres!$A$2:$A$1030,0)))</f>
        <v>2018</v>
      </c>
      <c r="G165" s="9" t="n">
        <f aca="false">YEAR(C165)</f>
        <v>2019</v>
      </c>
      <c r="H165" s="9" t="n">
        <f aca="false">G165-F165+1</f>
        <v>2</v>
      </c>
    </row>
    <row r="166" customFormat="false" ht="15" hidden="false" customHeight="false" outlineLevel="0" collapsed="false">
      <c r="A166" s="5" t="s">
        <v>1225</v>
      </c>
      <c r="B166" s="5" t="s">
        <v>109</v>
      </c>
      <c r="C166" s="7" t="n">
        <v>43562</v>
      </c>
      <c r="D166" s="8" t="n">
        <v>3764</v>
      </c>
      <c r="E166" s="5" t="s">
        <v>1060</v>
      </c>
      <c r="F166" s="9" t="n">
        <f aca="false">YEAR(INDEX(Sinistres!$E$2:$E$1030,MATCH(B166,Sinistres!$A$2:$A$1030,0)))</f>
        <v>2018</v>
      </c>
      <c r="G166" s="9" t="n">
        <f aca="false">YEAR(C166)</f>
        <v>2019</v>
      </c>
      <c r="H166" s="9" t="n">
        <f aca="false">G166-F166+1</f>
        <v>2</v>
      </c>
    </row>
    <row r="167" customFormat="false" ht="15" hidden="false" customHeight="false" outlineLevel="0" collapsed="false">
      <c r="A167" s="5" t="s">
        <v>1226</v>
      </c>
      <c r="B167" s="5" t="s">
        <v>110</v>
      </c>
      <c r="C167" s="7" t="n">
        <v>43295</v>
      </c>
      <c r="D167" s="8" t="n">
        <v>37645</v>
      </c>
      <c r="E167" s="5" t="s">
        <v>1060</v>
      </c>
      <c r="F167" s="9" t="n">
        <f aca="false">YEAR(INDEX(Sinistres!$E$2:$E$1030,MATCH(B167,Sinistres!$A$2:$A$1030,0)))</f>
        <v>2018</v>
      </c>
      <c r="G167" s="9" t="n">
        <f aca="false">YEAR(C167)</f>
        <v>2018</v>
      </c>
      <c r="H167" s="9" t="n">
        <f aca="false">G167-F167+1</f>
        <v>1</v>
      </c>
    </row>
    <row r="168" customFormat="false" ht="15" hidden="false" customHeight="false" outlineLevel="0" collapsed="false">
      <c r="A168" s="5" t="s">
        <v>1227</v>
      </c>
      <c r="B168" s="5" t="s">
        <v>110</v>
      </c>
      <c r="C168" s="7" t="n">
        <v>43606</v>
      </c>
      <c r="D168" s="8" t="n">
        <v>19446</v>
      </c>
      <c r="E168" s="5" t="s">
        <v>1060</v>
      </c>
      <c r="F168" s="9" t="n">
        <f aca="false">YEAR(INDEX(Sinistres!$E$2:$E$1030,MATCH(B168,Sinistres!$A$2:$A$1030,0)))</f>
        <v>2018</v>
      </c>
      <c r="G168" s="9" t="n">
        <f aca="false">YEAR(C168)</f>
        <v>2019</v>
      </c>
      <c r="H168" s="9" t="n">
        <f aca="false">G168-F168+1</f>
        <v>2</v>
      </c>
    </row>
    <row r="169" customFormat="false" ht="15" hidden="false" customHeight="false" outlineLevel="0" collapsed="false">
      <c r="A169" s="5" t="s">
        <v>1228</v>
      </c>
      <c r="B169" s="5" t="s">
        <v>111</v>
      </c>
      <c r="C169" s="7" t="n">
        <v>43279</v>
      </c>
      <c r="D169" s="8" t="n">
        <v>4366</v>
      </c>
      <c r="E169" s="5" t="s">
        <v>1060</v>
      </c>
      <c r="F169" s="9" t="n">
        <f aca="false">YEAR(INDEX(Sinistres!$E$2:$E$1030,MATCH(B169,Sinistres!$A$2:$A$1030,0)))</f>
        <v>2018</v>
      </c>
      <c r="G169" s="9" t="n">
        <f aca="false">YEAR(C169)</f>
        <v>2018</v>
      </c>
      <c r="H169" s="9" t="n">
        <f aca="false">G169-F169+1</f>
        <v>1</v>
      </c>
    </row>
    <row r="170" customFormat="false" ht="15" hidden="false" customHeight="false" outlineLevel="0" collapsed="false">
      <c r="A170" s="5" t="s">
        <v>1229</v>
      </c>
      <c r="B170" s="5" t="s">
        <v>112</v>
      </c>
      <c r="C170" s="7" t="n">
        <v>43540</v>
      </c>
      <c r="D170" s="8" t="n">
        <v>82523</v>
      </c>
      <c r="E170" s="5" t="s">
        <v>1060</v>
      </c>
      <c r="F170" s="9" t="n">
        <f aca="false">YEAR(INDEX(Sinistres!$E$2:$E$1030,MATCH(B170,Sinistres!$A$2:$A$1030,0)))</f>
        <v>2018</v>
      </c>
      <c r="G170" s="9" t="n">
        <f aca="false">YEAR(C170)</f>
        <v>2019</v>
      </c>
      <c r="H170" s="9" t="n">
        <f aca="false">G170-F170+1</f>
        <v>2</v>
      </c>
    </row>
    <row r="171" customFormat="false" ht="15" hidden="false" customHeight="false" outlineLevel="0" collapsed="false">
      <c r="A171" s="5" t="s">
        <v>1230</v>
      </c>
      <c r="B171" s="5" t="s">
        <v>112</v>
      </c>
      <c r="C171" s="7" t="n">
        <v>43637</v>
      </c>
      <c r="D171" s="8" t="n">
        <v>19548</v>
      </c>
      <c r="E171" s="5" t="s">
        <v>1060</v>
      </c>
      <c r="F171" s="9" t="n">
        <f aca="false">YEAR(INDEX(Sinistres!$E$2:$E$1030,MATCH(B171,Sinistres!$A$2:$A$1030,0)))</f>
        <v>2018</v>
      </c>
      <c r="G171" s="9" t="n">
        <f aca="false">YEAR(C171)</f>
        <v>2019</v>
      </c>
      <c r="H171" s="9" t="n">
        <f aca="false">G171-F171+1</f>
        <v>2</v>
      </c>
    </row>
    <row r="172" customFormat="false" ht="15" hidden="false" customHeight="false" outlineLevel="0" collapsed="false">
      <c r="A172" s="5" t="s">
        <v>1231</v>
      </c>
      <c r="B172" s="5" t="s">
        <v>112</v>
      </c>
      <c r="C172" s="7" t="n">
        <v>43688</v>
      </c>
      <c r="D172" s="8" t="n">
        <v>20769</v>
      </c>
      <c r="E172" s="5" t="s">
        <v>1060</v>
      </c>
      <c r="F172" s="9" t="n">
        <f aca="false">YEAR(INDEX(Sinistres!$E$2:$E$1030,MATCH(B172,Sinistres!$A$2:$A$1030,0)))</f>
        <v>2018</v>
      </c>
      <c r="G172" s="9" t="n">
        <f aca="false">YEAR(C172)</f>
        <v>2019</v>
      </c>
      <c r="H172" s="9" t="n">
        <f aca="false">G172-F172+1</f>
        <v>2</v>
      </c>
    </row>
    <row r="173" customFormat="false" ht="15" hidden="false" customHeight="false" outlineLevel="0" collapsed="false">
      <c r="A173" s="5" t="s">
        <v>1232</v>
      </c>
      <c r="B173" s="5" t="s">
        <v>113</v>
      </c>
      <c r="C173" s="7" t="n">
        <v>43496</v>
      </c>
      <c r="D173" s="8" t="n">
        <v>20546</v>
      </c>
      <c r="E173" s="5" t="s">
        <v>1060</v>
      </c>
      <c r="F173" s="9" t="n">
        <f aca="false">YEAR(INDEX(Sinistres!$E$2:$E$1030,MATCH(B173,Sinistres!$A$2:$A$1030,0)))</f>
        <v>2018</v>
      </c>
      <c r="G173" s="9" t="n">
        <f aca="false">YEAR(C173)</f>
        <v>2019</v>
      </c>
      <c r="H173" s="9" t="n">
        <f aca="false">G173-F173+1</f>
        <v>2</v>
      </c>
    </row>
    <row r="174" customFormat="false" ht="15" hidden="false" customHeight="false" outlineLevel="0" collapsed="false">
      <c r="A174" s="5" t="s">
        <v>1233</v>
      </c>
      <c r="B174" s="5" t="s">
        <v>113</v>
      </c>
      <c r="C174" s="7" t="n">
        <v>43607</v>
      </c>
      <c r="D174" s="8" t="n">
        <v>10727</v>
      </c>
      <c r="E174" s="5" t="s">
        <v>1060</v>
      </c>
      <c r="F174" s="9" t="n">
        <f aca="false">YEAR(INDEX(Sinistres!$E$2:$E$1030,MATCH(B174,Sinistres!$A$2:$A$1030,0)))</f>
        <v>2018</v>
      </c>
      <c r="G174" s="9" t="n">
        <f aca="false">YEAR(C174)</f>
        <v>2019</v>
      </c>
      <c r="H174" s="9" t="n">
        <f aca="false">G174-F174+1</f>
        <v>2</v>
      </c>
    </row>
    <row r="175" customFormat="false" ht="15" hidden="false" customHeight="false" outlineLevel="0" collapsed="false">
      <c r="A175" s="5" t="s">
        <v>1234</v>
      </c>
      <c r="B175" s="5" t="s">
        <v>114</v>
      </c>
      <c r="C175" s="7" t="n">
        <v>43135</v>
      </c>
      <c r="D175" s="8" t="n">
        <v>1567</v>
      </c>
      <c r="E175" s="5" t="s">
        <v>1060</v>
      </c>
      <c r="F175" s="9" t="n">
        <f aca="false">YEAR(INDEX(Sinistres!$E$2:$E$1030,MATCH(B175,Sinistres!$A$2:$A$1030,0)))</f>
        <v>2018</v>
      </c>
      <c r="G175" s="9" t="n">
        <f aca="false">YEAR(C175)</f>
        <v>2018</v>
      </c>
      <c r="H175" s="9" t="n">
        <f aca="false">G175-F175+1</f>
        <v>1</v>
      </c>
    </row>
    <row r="176" customFormat="false" ht="15" hidden="false" customHeight="false" outlineLevel="0" collapsed="false">
      <c r="A176" s="5" t="s">
        <v>1235</v>
      </c>
      <c r="B176" s="5" t="s">
        <v>115</v>
      </c>
      <c r="C176" s="7" t="n">
        <v>43818</v>
      </c>
      <c r="D176" s="8" t="n">
        <v>20643</v>
      </c>
      <c r="E176" s="5" t="s">
        <v>1060</v>
      </c>
      <c r="F176" s="9" t="n">
        <f aca="false">YEAR(INDEX(Sinistres!$E$2:$E$1030,MATCH(B176,Sinistres!$A$2:$A$1030,0)))</f>
        <v>2018</v>
      </c>
      <c r="G176" s="9" t="n">
        <f aca="false">YEAR(C176)</f>
        <v>2019</v>
      </c>
      <c r="H176" s="9" t="n">
        <f aca="false">G176-F176+1</f>
        <v>2</v>
      </c>
    </row>
    <row r="177" customFormat="false" ht="15" hidden="false" customHeight="false" outlineLevel="0" collapsed="false">
      <c r="A177" s="5" t="s">
        <v>1236</v>
      </c>
      <c r="B177" s="5" t="s">
        <v>115</v>
      </c>
      <c r="C177" s="7" t="n">
        <v>43908</v>
      </c>
      <c r="D177" s="8" t="n">
        <v>10584</v>
      </c>
      <c r="E177" s="5" t="s">
        <v>1060</v>
      </c>
      <c r="F177" s="9" t="n">
        <f aca="false">YEAR(INDEX(Sinistres!$E$2:$E$1030,MATCH(B177,Sinistres!$A$2:$A$1030,0)))</f>
        <v>2018</v>
      </c>
      <c r="G177" s="9" t="n">
        <f aca="false">YEAR(C177)</f>
        <v>2020</v>
      </c>
      <c r="H177" s="9" t="n">
        <f aca="false">G177-F177+1</f>
        <v>3</v>
      </c>
    </row>
    <row r="178" customFormat="false" ht="15" hidden="false" customHeight="false" outlineLevel="0" collapsed="false">
      <c r="A178" s="5" t="s">
        <v>1237</v>
      </c>
      <c r="B178" s="5" t="s">
        <v>115</v>
      </c>
      <c r="C178" s="7" t="n">
        <v>44085</v>
      </c>
      <c r="D178" s="8" t="n">
        <v>28277</v>
      </c>
      <c r="E178" s="5" t="s">
        <v>1060</v>
      </c>
      <c r="F178" s="9" t="n">
        <f aca="false">YEAR(INDEX(Sinistres!$E$2:$E$1030,MATCH(B178,Sinistres!$A$2:$A$1030,0)))</f>
        <v>2018</v>
      </c>
      <c r="G178" s="9" t="n">
        <f aca="false">YEAR(C178)</f>
        <v>2020</v>
      </c>
      <c r="H178" s="9" t="n">
        <f aca="false">G178-F178+1</f>
        <v>3</v>
      </c>
    </row>
    <row r="179" customFormat="false" ht="15" hidden="false" customHeight="false" outlineLevel="0" collapsed="false">
      <c r="A179" s="5" t="s">
        <v>1238</v>
      </c>
      <c r="B179" s="5" t="s">
        <v>116</v>
      </c>
      <c r="C179" s="7" t="n">
        <v>43331</v>
      </c>
      <c r="D179" s="8" t="n">
        <v>84270</v>
      </c>
      <c r="E179" s="5" t="s">
        <v>1060</v>
      </c>
      <c r="F179" s="9" t="n">
        <f aca="false">YEAR(INDEX(Sinistres!$E$2:$E$1030,MATCH(B179,Sinistres!$A$2:$A$1030,0)))</f>
        <v>2018</v>
      </c>
      <c r="G179" s="9" t="n">
        <f aca="false">YEAR(C179)</f>
        <v>2018</v>
      </c>
      <c r="H179" s="9" t="n">
        <f aca="false">G179-F179+1</f>
        <v>1</v>
      </c>
    </row>
    <row r="180" customFormat="false" ht="15" hidden="false" customHeight="false" outlineLevel="0" collapsed="false">
      <c r="A180" s="5" t="s">
        <v>1239</v>
      </c>
      <c r="B180" s="5" t="s">
        <v>116</v>
      </c>
      <c r="C180" s="7" t="n">
        <v>43382</v>
      </c>
      <c r="D180" s="8" t="n">
        <v>27048</v>
      </c>
      <c r="E180" s="5" t="s">
        <v>1060</v>
      </c>
      <c r="F180" s="9" t="n">
        <f aca="false">YEAR(INDEX(Sinistres!$E$2:$E$1030,MATCH(B180,Sinistres!$A$2:$A$1030,0)))</f>
        <v>2018</v>
      </c>
      <c r="G180" s="9" t="n">
        <f aca="false">YEAR(C180)</f>
        <v>2018</v>
      </c>
      <c r="H180" s="9" t="n">
        <f aca="false">G180-F180+1</f>
        <v>1</v>
      </c>
    </row>
    <row r="181" customFormat="false" ht="15" hidden="false" customHeight="false" outlineLevel="0" collapsed="false">
      <c r="A181" s="5" t="s">
        <v>1240</v>
      </c>
      <c r="B181" s="5" t="s">
        <v>117</v>
      </c>
      <c r="C181" s="7" t="n">
        <v>43496</v>
      </c>
      <c r="D181" s="8" t="n">
        <v>13372</v>
      </c>
      <c r="E181" s="5" t="s">
        <v>1060</v>
      </c>
      <c r="F181" s="9" t="n">
        <f aca="false">YEAR(INDEX(Sinistres!$E$2:$E$1030,MATCH(B181,Sinistres!$A$2:$A$1030,0)))</f>
        <v>2018</v>
      </c>
      <c r="G181" s="9" t="n">
        <f aca="false">YEAR(C181)</f>
        <v>2019</v>
      </c>
      <c r="H181" s="9" t="n">
        <f aca="false">G181-F181+1</f>
        <v>2</v>
      </c>
    </row>
    <row r="182" customFormat="false" ht="15" hidden="false" customHeight="false" outlineLevel="0" collapsed="false">
      <c r="A182" s="5" t="s">
        <v>1241</v>
      </c>
      <c r="B182" s="5" t="s">
        <v>117</v>
      </c>
      <c r="C182" s="7" t="n">
        <v>43602</v>
      </c>
      <c r="D182" s="8" t="n">
        <v>43383</v>
      </c>
      <c r="E182" s="5" t="s">
        <v>1060</v>
      </c>
      <c r="F182" s="9" t="n">
        <f aca="false">YEAR(INDEX(Sinistres!$E$2:$E$1030,MATCH(B182,Sinistres!$A$2:$A$1030,0)))</f>
        <v>2018</v>
      </c>
      <c r="G182" s="9" t="n">
        <f aca="false">YEAR(C182)</f>
        <v>2019</v>
      </c>
      <c r="H182" s="9" t="n">
        <f aca="false">G182-F182+1</f>
        <v>2</v>
      </c>
    </row>
    <row r="183" customFormat="false" ht="15" hidden="false" customHeight="false" outlineLevel="0" collapsed="false">
      <c r="A183" s="5" t="s">
        <v>1242</v>
      </c>
      <c r="B183" s="5" t="s">
        <v>117</v>
      </c>
      <c r="C183" s="7" t="n">
        <v>43845</v>
      </c>
      <c r="D183" s="8" t="n">
        <v>10625</v>
      </c>
      <c r="E183" s="5" t="s">
        <v>1060</v>
      </c>
      <c r="F183" s="9" t="n">
        <f aca="false">YEAR(INDEX(Sinistres!$E$2:$E$1030,MATCH(B183,Sinistres!$A$2:$A$1030,0)))</f>
        <v>2018</v>
      </c>
      <c r="G183" s="9" t="n">
        <f aca="false">YEAR(C183)</f>
        <v>2020</v>
      </c>
      <c r="H183" s="9" t="n">
        <f aca="false">G183-F183+1</f>
        <v>3</v>
      </c>
    </row>
    <row r="184" customFormat="false" ht="15" hidden="false" customHeight="false" outlineLevel="0" collapsed="false">
      <c r="A184" s="5" t="s">
        <v>1243</v>
      </c>
      <c r="B184" s="5" t="s">
        <v>118</v>
      </c>
      <c r="C184" s="7" t="n">
        <v>43282</v>
      </c>
      <c r="D184" s="8" t="n">
        <v>31084</v>
      </c>
      <c r="E184" s="5" t="s">
        <v>1060</v>
      </c>
      <c r="F184" s="9" t="n">
        <f aca="false">YEAR(INDEX(Sinistres!$E$2:$E$1030,MATCH(B184,Sinistres!$A$2:$A$1030,0)))</f>
        <v>2018</v>
      </c>
      <c r="G184" s="9" t="n">
        <f aca="false">YEAR(C184)</f>
        <v>2018</v>
      </c>
      <c r="H184" s="9" t="n">
        <f aca="false">G184-F184+1</f>
        <v>1</v>
      </c>
    </row>
    <row r="185" customFormat="false" ht="15" hidden="false" customHeight="false" outlineLevel="0" collapsed="false">
      <c r="A185" s="5" t="s">
        <v>1244</v>
      </c>
      <c r="B185" s="5" t="s">
        <v>118</v>
      </c>
      <c r="C185" s="7" t="n">
        <v>44140</v>
      </c>
      <c r="D185" s="8" t="n">
        <v>58941</v>
      </c>
      <c r="E185" s="5" t="s">
        <v>1060</v>
      </c>
      <c r="F185" s="9" t="n">
        <f aca="false">YEAR(INDEX(Sinistres!$E$2:$E$1030,MATCH(B185,Sinistres!$A$2:$A$1030,0)))</f>
        <v>2018</v>
      </c>
      <c r="G185" s="9" t="n">
        <f aca="false">YEAR(C185)</f>
        <v>2020</v>
      </c>
      <c r="H185" s="9" t="n">
        <f aca="false">G185-F185+1</f>
        <v>3</v>
      </c>
    </row>
    <row r="186" customFormat="false" ht="15" hidden="false" customHeight="false" outlineLevel="0" collapsed="false">
      <c r="A186" s="5" t="s">
        <v>1245</v>
      </c>
      <c r="B186" s="5" t="s">
        <v>118</v>
      </c>
      <c r="C186" s="7" t="n">
        <v>45315</v>
      </c>
      <c r="D186" s="8" t="n">
        <v>80724</v>
      </c>
      <c r="E186" s="5" t="s">
        <v>1060</v>
      </c>
      <c r="F186" s="9" t="n">
        <f aca="false">YEAR(INDEX(Sinistres!$E$2:$E$1030,MATCH(B186,Sinistres!$A$2:$A$1030,0)))</f>
        <v>2018</v>
      </c>
      <c r="G186" s="9" t="n">
        <f aca="false">YEAR(C186)</f>
        <v>2024</v>
      </c>
      <c r="H186" s="9" t="n">
        <f aca="false">G186-F186+1</f>
        <v>7</v>
      </c>
    </row>
    <row r="187" customFormat="false" ht="15" hidden="false" customHeight="false" outlineLevel="0" collapsed="false">
      <c r="A187" s="5" t="s">
        <v>1246</v>
      </c>
      <c r="B187" s="5" t="s">
        <v>118</v>
      </c>
      <c r="C187" s="7" t="n">
        <v>45818</v>
      </c>
      <c r="D187" s="8" t="n">
        <v>40858</v>
      </c>
      <c r="E187" s="5" t="s">
        <v>1060</v>
      </c>
      <c r="F187" s="9" t="n">
        <f aca="false">YEAR(INDEX(Sinistres!$E$2:$E$1030,MATCH(B187,Sinistres!$A$2:$A$1030,0)))</f>
        <v>2018</v>
      </c>
      <c r="G187" s="9" t="n">
        <f aca="false">YEAR(C187)</f>
        <v>2025</v>
      </c>
      <c r="H187" s="9" t="n">
        <f aca="false">G187-F187+1</f>
        <v>8</v>
      </c>
    </row>
    <row r="188" customFormat="false" ht="15" hidden="false" customHeight="false" outlineLevel="0" collapsed="false">
      <c r="A188" s="5" t="s">
        <v>1247</v>
      </c>
      <c r="B188" s="5" t="s">
        <v>119</v>
      </c>
      <c r="C188" s="7" t="n">
        <v>43182</v>
      </c>
      <c r="D188" s="8" t="n">
        <v>2865</v>
      </c>
      <c r="E188" s="5" t="s">
        <v>1060</v>
      </c>
      <c r="F188" s="9" t="n">
        <f aca="false">YEAR(INDEX(Sinistres!$E$2:$E$1030,MATCH(B188,Sinistres!$A$2:$A$1030,0)))</f>
        <v>2018</v>
      </c>
      <c r="G188" s="9" t="n">
        <f aca="false">YEAR(C188)</f>
        <v>2018</v>
      </c>
      <c r="H188" s="9" t="n">
        <f aca="false">G188-F188+1</f>
        <v>1</v>
      </c>
    </row>
    <row r="189" customFormat="false" ht="15" hidden="false" customHeight="false" outlineLevel="0" collapsed="false">
      <c r="A189" s="5" t="s">
        <v>1248</v>
      </c>
      <c r="B189" s="5" t="s">
        <v>120</v>
      </c>
      <c r="C189" s="7" t="n">
        <v>43340</v>
      </c>
      <c r="D189" s="8" t="n">
        <v>25802</v>
      </c>
      <c r="E189" s="5" t="s">
        <v>1060</v>
      </c>
      <c r="F189" s="9" t="n">
        <f aca="false">YEAR(INDEX(Sinistres!$E$2:$E$1030,MATCH(B189,Sinistres!$A$2:$A$1030,0)))</f>
        <v>2018</v>
      </c>
      <c r="G189" s="9" t="n">
        <f aca="false">YEAR(C189)</f>
        <v>2018</v>
      </c>
      <c r="H189" s="9" t="n">
        <f aca="false">G189-F189+1</f>
        <v>1</v>
      </c>
    </row>
    <row r="190" customFormat="false" ht="15" hidden="false" customHeight="false" outlineLevel="0" collapsed="false">
      <c r="A190" s="5" t="s">
        <v>1249</v>
      </c>
      <c r="B190" s="5" t="s">
        <v>120</v>
      </c>
      <c r="C190" s="7" t="n">
        <v>43821</v>
      </c>
      <c r="D190" s="8" t="n">
        <v>2094</v>
      </c>
      <c r="E190" s="5" t="s">
        <v>1060</v>
      </c>
      <c r="F190" s="9" t="n">
        <f aca="false">YEAR(INDEX(Sinistres!$E$2:$E$1030,MATCH(B190,Sinistres!$A$2:$A$1030,0)))</f>
        <v>2018</v>
      </c>
      <c r="G190" s="9" t="n">
        <f aca="false">YEAR(C190)</f>
        <v>2019</v>
      </c>
      <c r="H190" s="9" t="n">
        <f aca="false">G190-F190+1</f>
        <v>2</v>
      </c>
    </row>
    <row r="191" customFormat="false" ht="15" hidden="false" customHeight="false" outlineLevel="0" collapsed="false">
      <c r="A191" s="5" t="s">
        <v>1250</v>
      </c>
      <c r="B191" s="5" t="s">
        <v>121</v>
      </c>
      <c r="C191" s="7" t="n">
        <v>43710</v>
      </c>
      <c r="D191" s="8" t="n">
        <v>116303</v>
      </c>
      <c r="E191" s="5" t="s">
        <v>1060</v>
      </c>
      <c r="F191" s="9" t="n">
        <f aca="false">YEAR(INDEX(Sinistres!$E$2:$E$1030,MATCH(B191,Sinistres!$A$2:$A$1030,0)))</f>
        <v>2018</v>
      </c>
      <c r="G191" s="9" t="n">
        <f aca="false">YEAR(C191)</f>
        <v>2019</v>
      </c>
      <c r="H191" s="9" t="n">
        <f aca="false">G191-F191+1</f>
        <v>2</v>
      </c>
    </row>
    <row r="192" customFormat="false" ht="15" hidden="false" customHeight="false" outlineLevel="0" collapsed="false">
      <c r="A192" s="5" t="s">
        <v>1251</v>
      </c>
      <c r="B192" s="5" t="s">
        <v>121</v>
      </c>
      <c r="C192" s="7" t="n">
        <v>44214</v>
      </c>
      <c r="D192" s="8" t="n">
        <v>62300</v>
      </c>
      <c r="E192" s="5" t="s">
        <v>1060</v>
      </c>
      <c r="F192" s="9" t="n">
        <f aca="false">YEAR(INDEX(Sinistres!$E$2:$E$1030,MATCH(B192,Sinistres!$A$2:$A$1030,0)))</f>
        <v>2018</v>
      </c>
      <c r="G192" s="9" t="n">
        <f aca="false">YEAR(C192)</f>
        <v>2021</v>
      </c>
      <c r="H192" s="9" t="n">
        <f aca="false">G192-F192+1</f>
        <v>4</v>
      </c>
    </row>
    <row r="193" customFormat="false" ht="15" hidden="false" customHeight="false" outlineLevel="0" collapsed="false">
      <c r="A193" s="5" t="s">
        <v>1252</v>
      </c>
      <c r="B193" s="5" t="s">
        <v>121</v>
      </c>
      <c r="C193" s="7" t="n">
        <v>44518</v>
      </c>
      <c r="D193" s="8" t="n">
        <v>159988</v>
      </c>
      <c r="E193" s="5" t="s">
        <v>1060</v>
      </c>
      <c r="F193" s="9" t="n">
        <f aca="false">YEAR(INDEX(Sinistres!$E$2:$E$1030,MATCH(B193,Sinistres!$A$2:$A$1030,0)))</f>
        <v>2018</v>
      </c>
      <c r="G193" s="9" t="n">
        <f aca="false">YEAR(C193)</f>
        <v>2021</v>
      </c>
      <c r="H193" s="9" t="n">
        <f aca="false">G193-F193+1</f>
        <v>4</v>
      </c>
    </row>
    <row r="194" customFormat="false" ht="15" hidden="false" customHeight="false" outlineLevel="0" collapsed="false">
      <c r="A194" s="5" t="s">
        <v>1253</v>
      </c>
      <c r="B194" s="5" t="s">
        <v>122</v>
      </c>
      <c r="C194" s="7" t="n">
        <v>43529</v>
      </c>
      <c r="D194" s="8" t="n">
        <v>86613</v>
      </c>
      <c r="E194" s="5" t="s">
        <v>1060</v>
      </c>
      <c r="F194" s="9" t="n">
        <f aca="false">YEAR(INDEX(Sinistres!$E$2:$E$1030,MATCH(B194,Sinistres!$A$2:$A$1030,0)))</f>
        <v>2018</v>
      </c>
      <c r="G194" s="9" t="n">
        <f aca="false">YEAR(C194)</f>
        <v>2019</v>
      </c>
      <c r="H194" s="9" t="n">
        <f aca="false">G194-F194+1</f>
        <v>2</v>
      </c>
    </row>
    <row r="195" customFormat="false" ht="15" hidden="false" customHeight="false" outlineLevel="0" collapsed="false">
      <c r="A195" s="5" t="s">
        <v>1254</v>
      </c>
      <c r="B195" s="5" t="s">
        <v>122</v>
      </c>
      <c r="C195" s="7" t="n">
        <v>43617</v>
      </c>
      <c r="D195" s="8" t="n">
        <v>31521</v>
      </c>
      <c r="E195" s="5" t="s">
        <v>1060</v>
      </c>
      <c r="F195" s="9" t="n">
        <f aca="false">YEAR(INDEX(Sinistres!$E$2:$E$1030,MATCH(B195,Sinistres!$A$2:$A$1030,0)))</f>
        <v>2018</v>
      </c>
      <c r="G195" s="9" t="n">
        <f aca="false">YEAR(C195)</f>
        <v>2019</v>
      </c>
      <c r="H195" s="9" t="n">
        <f aca="false">G195-F195+1</f>
        <v>2</v>
      </c>
    </row>
    <row r="196" customFormat="false" ht="15" hidden="false" customHeight="false" outlineLevel="0" collapsed="false">
      <c r="A196" s="5" t="s">
        <v>1255</v>
      </c>
      <c r="B196" s="5" t="s">
        <v>123</v>
      </c>
      <c r="C196" s="7" t="n">
        <v>43381</v>
      </c>
      <c r="D196" s="8" t="n">
        <v>28841</v>
      </c>
      <c r="E196" s="5" t="s">
        <v>1060</v>
      </c>
      <c r="F196" s="9" t="n">
        <f aca="false">YEAR(INDEX(Sinistres!$E$2:$E$1030,MATCH(B196,Sinistres!$A$2:$A$1030,0)))</f>
        <v>2018</v>
      </c>
      <c r="G196" s="9" t="n">
        <f aca="false">YEAR(C196)</f>
        <v>2018</v>
      </c>
      <c r="H196" s="9" t="n">
        <f aca="false">G196-F196+1</f>
        <v>1</v>
      </c>
    </row>
    <row r="197" customFormat="false" ht="15" hidden="false" customHeight="false" outlineLevel="0" collapsed="false">
      <c r="A197" s="5" t="s">
        <v>1256</v>
      </c>
      <c r="B197" s="5" t="s">
        <v>123</v>
      </c>
      <c r="C197" s="7" t="n">
        <v>43438</v>
      </c>
      <c r="D197" s="8" t="n">
        <v>13158</v>
      </c>
      <c r="E197" s="5" t="s">
        <v>1060</v>
      </c>
      <c r="F197" s="9" t="n">
        <f aca="false">YEAR(INDEX(Sinistres!$E$2:$E$1030,MATCH(B197,Sinistres!$A$2:$A$1030,0)))</f>
        <v>2018</v>
      </c>
      <c r="G197" s="9" t="n">
        <f aca="false">YEAR(C197)</f>
        <v>2018</v>
      </c>
      <c r="H197" s="9" t="n">
        <f aca="false">G197-F197+1</f>
        <v>1</v>
      </c>
    </row>
    <row r="198" customFormat="false" ht="15" hidden="false" customHeight="false" outlineLevel="0" collapsed="false">
      <c r="A198" s="5" t="s">
        <v>1257</v>
      </c>
      <c r="B198" s="5" t="s">
        <v>123</v>
      </c>
      <c r="C198" s="7" t="n">
        <v>43601</v>
      </c>
      <c r="D198" s="8" t="n">
        <v>-8850</v>
      </c>
      <c r="E198" s="5" t="s">
        <v>1088</v>
      </c>
      <c r="F198" s="9" t="n">
        <f aca="false">YEAR(INDEX(Sinistres!$E$2:$E$1030,MATCH(B198,Sinistres!$A$2:$A$1030,0)))</f>
        <v>2018</v>
      </c>
      <c r="G198" s="9" t="n">
        <f aca="false">YEAR(C198)</f>
        <v>2019</v>
      </c>
      <c r="H198" s="9" t="n">
        <f aca="false">G198-F198+1</f>
        <v>2</v>
      </c>
    </row>
    <row r="199" customFormat="false" ht="15" hidden="false" customHeight="false" outlineLevel="0" collapsed="false">
      <c r="A199" s="5" t="s">
        <v>1258</v>
      </c>
      <c r="B199" s="5" t="s">
        <v>124</v>
      </c>
      <c r="C199" s="7" t="n">
        <v>43240</v>
      </c>
      <c r="D199" s="8" t="n">
        <v>4668</v>
      </c>
      <c r="E199" s="5" t="s">
        <v>1060</v>
      </c>
      <c r="F199" s="9" t="n">
        <f aca="false">YEAR(INDEX(Sinistres!$E$2:$E$1030,MATCH(B199,Sinistres!$A$2:$A$1030,0)))</f>
        <v>2018</v>
      </c>
      <c r="G199" s="9" t="n">
        <f aca="false">YEAR(C199)</f>
        <v>2018</v>
      </c>
      <c r="H199" s="9" t="n">
        <f aca="false">G199-F199+1</f>
        <v>1</v>
      </c>
    </row>
    <row r="200" customFormat="false" ht="15" hidden="false" customHeight="false" outlineLevel="0" collapsed="false">
      <c r="A200" s="5" t="s">
        <v>1259</v>
      </c>
      <c r="B200" s="5" t="s">
        <v>125</v>
      </c>
      <c r="C200" s="7" t="n">
        <v>43396</v>
      </c>
      <c r="D200" s="8" t="n">
        <v>18163</v>
      </c>
      <c r="E200" s="5" t="s">
        <v>1060</v>
      </c>
      <c r="F200" s="9" t="n">
        <f aca="false">YEAR(INDEX(Sinistres!$E$2:$E$1030,MATCH(B200,Sinistres!$A$2:$A$1030,0)))</f>
        <v>2018</v>
      </c>
      <c r="G200" s="9" t="n">
        <f aca="false">YEAR(C200)</f>
        <v>2018</v>
      </c>
      <c r="H200" s="9" t="n">
        <f aca="false">G200-F200+1</f>
        <v>1</v>
      </c>
    </row>
    <row r="201" customFormat="false" ht="15" hidden="false" customHeight="false" outlineLevel="0" collapsed="false">
      <c r="A201" s="5" t="s">
        <v>1260</v>
      </c>
      <c r="B201" s="5" t="s">
        <v>125</v>
      </c>
      <c r="C201" s="7" t="n">
        <v>43574</v>
      </c>
      <c r="D201" s="8" t="n">
        <v>4395</v>
      </c>
      <c r="E201" s="5" t="s">
        <v>1060</v>
      </c>
      <c r="F201" s="9" t="n">
        <f aca="false">YEAR(INDEX(Sinistres!$E$2:$E$1030,MATCH(B201,Sinistres!$A$2:$A$1030,0)))</f>
        <v>2018</v>
      </c>
      <c r="G201" s="9" t="n">
        <f aca="false">YEAR(C201)</f>
        <v>2019</v>
      </c>
      <c r="H201" s="9" t="n">
        <f aca="false">G201-F201+1</f>
        <v>2</v>
      </c>
    </row>
    <row r="202" customFormat="false" ht="15" hidden="false" customHeight="false" outlineLevel="0" collapsed="false">
      <c r="A202" s="5" t="s">
        <v>1261</v>
      </c>
      <c r="B202" s="5" t="s">
        <v>125</v>
      </c>
      <c r="C202" s="7" t="n">
        <v>43672</v>
      </c>
      <c r="D202" s="8" t="n">
        <v>15635</v>
      </c>
      <c r="E202" s="5" t="s">
        <v>1060</v>
      </c>
      <c r="F202" s="9" t="n">
        <f aca="false">YEAR(INDEX(Sinistres!$E$2:$E$1030,MATCH(B202,Sinistres!$A$2:$A$1030,0)))</f>
        <v>2018</v>
      </c>
      <c r="G202" s="9" t="n">
        <f aca="false">YEAR(C202)</f>
        <v>2019</v>
      </c>
      <c r="H202" s="9" t="n">
        <f aca="false">G202-F202+1</f>
        <v>2</v>
      </c>
    </row>
    <row r="203" customFormat="false" ht="15" hidden="false" customHeight="false" outlineLevel="0" collapsed="false">
      <c r="A203" s="5" t="s">
        <v>1262</v>
      </c>
      <c r="B203" s="5" t="s">
        <v>126</v>
      </c>
      <c r="C203" s="7" t="n">
        <v>43482</v>
      </c>
      <c r="D203" s="8" t="n">
        <v>11517</v>
      </c>
      <c r="E203" s="5" t="s">
        <v>1060</v>
      </c>
      <c r="F203" s="9" t="n">
        <f aca="false">YEAR(INDEX(Sinistres!$E$2:$E$1030,MATCH(B203,Sinistres!$A$2:$A$1030,0)))</f>
        <v>2018</v>
      </c>
      <c r="G203" s="9" t="n">
        <f aca="false">YEAR(C203)</f>
        <v>2019</v>
      </c>
      <c r="H203" s="9" t="n">
        <f aca="false">G203-F203+1</f>
        <v>2</v>
      </c>
    </row>
    <row r="204" customFormat="false" ht="15" hidden="false" customHeight="false" outlineLevel="0" collapsed="false">
      <c r="A204" s="5" t="s">
        <v>1263</v>
      </c>
      <c r="B204" s="5" t="s">
        <v>127</v>
      </c>
      <c r="C204" s="7" t="n">
        <v>43506</v>
      </c>
      <c r="D204" s="8" t="n">
        <v>89727</v>
      </c>
      <c r="E204" s="5" t="s">
        <v>1060</v>
      </c>
      <c r="F204" s="9" t="n">
        <f aca="false">YEAR(INDEX(Sinistres!$E$2:$E$1030,MATCH(B204,Sinistres!$A$2:$A$1030,0)))</f>
        <v>2018</v>
      </c>
      <c r="G204" s="9" t="n">
        <f aca="false">YEAR(C204)</f>
        <v>2019</v>
      </c>
      <c r="H204" s="9" t="n">
        <f aca="false">G204-F204+1</f>
        <v>2</v>
      </c>
    </row>
    <row r="205" customFormat="false" ht="15" hidden="false" customHeight="false" outlineLevel="0" collapsed="false">
      <c r="A205" s="5" t="s">
        <v>1264</v>
      </c>
      <c r="B205" s="5" t="s">
        <v>127</v>
      </c>
      <c r="C205" s="7" t="n">
        <v>43788</v>
      </c>
      <c r="D205" s="8" t="n">
        <v>79191</v>
      </c>
      <c r="E205" s="5" t="s">
        <v>1060</v>
      </c>
      <c r="F205" s="9" t="n">
        <f aca="false">YEAR(INDEX(Sinistres!$E$2:$E$1030,MATCH(B205,Sinistres!$A$2:$A$1030,0)))</f>
        <v>2018</v>
      </c>
      <c r="G205" s="9" t="n">
        <f aca="false">YEAR(C205)</f>
        <v>2019</v>
      </c>
      <c r="H205" s="9" t="n">
        <f aca="false">G205-F205+1</f>
        <v>2</v>
      </c>
    </row>
    <row r="206" customFormat="false" ht="15" hidden="false" customHeight="false" outlineLevel="0" collapsed="false">
      <c r="A206" s="5" t="s">
        <v>1265</v>
      </c>
      <c r="B206" s="5" t="s">
        <v>128</v>
      </c>
      <c r="C206" s="7" t="n">
        <v>43269</v>
      </c>
      <c r="D206" s="8" t="n">
        <v>1073</v>
      </c>
      <c r="E206" s="5" t="s">
        <v>1060</v>
      </c>
      <c r="F206" s="9" t="n">
        <f aca="false">YEAR(INDEX(Sinistres!$E$2:$E$1030,MATCH(B206,Sinistres!$A$2:$A$1030,0)))</f>
        <v>2018</v>
      </c>
      <c r="G206" s="9" t="n">
        <f aca="false">YEAR(C206)</f>
        <v>2018</v>
      </c>
      <c r="H206" s="9" t="n">
        <f aca="false">G206-F206+1</f>
        <v>1</v>
      </c>
    </row>
    <row r="207" customFormat="false" ht="15" hidden="false" customHeight="false" outlineLevel="0" collapsed="false">
      <c r="A207" s="5" t="s">
        <v>1266</v>
      </c>
      <c r="B207" s="5" t="s">
        <v>129</v>
      </c>
      <c r="C207" s="7" t="n">
        <v>43368</v>
      </c>
      <c r="D207" s="8" t="n">
        <v>10758</v>
      </c>
      <c r="E207" s="5" t="s">
        <v>1060</v>
      </c>
      <c r="F207" s="9" t="n">
        <f aca="false">YEAR(INDEX(Sinistres!$E$2:$E$1030,MATCH(B207,Sinistres!$A$2:$A$1030,0)))</f>
        <v>2018</v>
      </c>
      <c r="G207" s="9" t="n">
        <f aca="false">YEAR(C207)</f>
        <v>2018</v>
      </c>
      <c r="H207" s="9" t="n">
        <f aca="false">G207-F207+1</f>
        <v>1</v>
      </c>
    </row>
    <row r="208" customFormat="false" ht="15" hidden="false" customHeight="false" outlineLevel="0" collapsed="false">
      <c r="A208" s="5" t="s">
        <v>1267</v>
      </c>
      <c r="B208" s="5" t="s">
        <v>130</v>
      </c>
      <c r="C208" s="7" t="n">
        <v>43387</v>
      </c>
      <c r="D208" s="8" t="n">
        <v>13097</v>
      </c>
      <c r="E208" s="5" t="s">
        <v>1060</v>
      </c>
      <c r="F208" s="9" t="n">
        <f aca="false">YEAR(INDEX(Sinistres!$E$2:$E$1030,MATCH(B208,Sinistres!$A$2:$A$1030,0)))</f>
        <v>2018</v>
      </c>
      <c r="G208" s="9" t="n">
        <f aca="false">YEAR(C208)</f>
        <v>2018</v>
      </c>
      <c r="H208" s="9" t="n">
        <f aca="false">G208-F208+1</f>
        <v>1</v>
      </c>
    </row>
    <row r="209" customFormat="false" ht="15" hidden="false" customHeight="false" outlineLevel="0" collapsed="false">
      <c r="A209" s="5" t="s">
        <v>1268</v>
      </c>
      <c r="B209" s="5" t="s">
        <v>130</v>
      </c>
      <c r="C209" s="7" t="n">
        <v>43441</v>
      </c>
      <c r="D209" s="8" t="n">
        <v>16300</v>
      </c>
      <c r="E209" s="5" t="s">
        <v>1060</v>
      </c>
      <c r="F209" s="9" t="n">
        <f aca="false">YEAR(INDEX(Sinistres!$E$2:$E$1030,MATCH(B209,Sinistres!$A$2:$A$1030,0)))</f>
        <v>2018</v>
      </c>
      <c r="G209" s="9" t="n">
        <f aca="false">YEAR(C209)</f>
        <v>2018</v>
      </c>
      <c r="H209" s="9" t="n">
        <f aca="false">G209-F209+1</f>
        <v>1</v>
      </c>
    </row>
    <row r="210" customFormat="false" ht="15" hidden="false" customHeight="false" outlineLevel="0" collapsed="false">
      <c r="A210" s="5" t="s">
        <v>1269</v>
      </c>
      <c r="B210" s="5" t="s">
        <v>130</v>
      </c>
      <c r="C210" s="7" t="n">
        <v>43725</v>
      </c>
      <c r="D210" s="8" t="n">
        <v>3964</v>
      </c>
      <c r="E210" s="5" t="s">
        <v>1060</v>
      </c>
      <c r="F210" s="9" t="n">
        <f aca="false">YEAR(INDEX(Sinistres!$E$2:$E$1030,MATCH(B210,Sinistres!$A$2:$A$1030,0)))</f>
        <v>2018</v>
      </c>
      <c r="G210" s="9" t="n">
        <f aca="false">YEAR(C210)</f>
        <v>2019</v>
      </c>
      <c r="H210" s="9" t="n">
        <f aca="false">G210-F210+1</f>
        <v>2</v>
      </c>
    </row>
    <row r="211" customFormat="false" ht="15" hidden="false" customHeight="false" outlineLevel="0" collapsed="false">
      <c r="A211" s="5" t="s">
        <v>1270</v>
      </c>
      <c r="B211" s="5" t="s">
        <v>130</v>
      </c>
      <c r="C211" s="7" t="n">
        <v>43996</v>
      </c>
      <c r="D211" s="8" t="n">
        <v>-11310</v>
      </c>
      <c r="E211" s="5" t="s">
        <v>1088</v>
      </c>
      <c r="F211" s="9" t="n">
        <f aca="false">YEAR(INDEX(Sinistres!$E$2:$E$1030,MATCH(B211,Sinistres!$A$2:$A$1030,0)))</f>
        <v>2018</v>
      </c>
      <c r="G211" s="9" t="n">
        <f aca="false">YEAR(C211)</f>
        <v>2020</v>
      </c>
      <c r="H211" s="9" t="n">
        <f aca="false">G211-F211+1</f>
        <v>3</v>
      </c>
    </row>
    <row r="212" customFormat="false" ht="15" hidden="false" customHeight="false" outlineLevel="0" collapsed="false">
      <c r="A212" s="5" t="s">
        <v>1271</v>
      </c>
      <c r="B212" s="5" t="s">
        <v>131</v>
      </c>
      <c r="C212" s="7" t="n">
        <v>43476</v>
      </c>
      <c r="D212" s="8" t="n">
        <v>16600</v>
      </c>
      <c r="E212" s="5" t="s">
        <v>1060</v>
      </c>
      <c r="F212" s="9" t="n">
        <f aca="false">YEAR(INDEX(Sinistres!$E$2:$E$1030,MATCH(B212,Sinistres!$A$2:$A$1030,0)))</f>
        <v>2018</v>
      </c>
      <c r="G212" s="9" t="n">
        <f aca="false">YEAR(C212)</f>
        <v>2019</v>
      </c>
      <c r="H212" s="9" t="n">
        <f aca="false">G212-F212+1</f>
        <v>2</v>
      </c>
    </row>
    <row r="213" customFormat="false" ht="15" hidden="false" customHeight="false" outlineLevel="0" collapsed="false">
      <c r="A213" s="5" t="s">
        <v>1272</v>
      </c>
      <c r="B213" s="5" t="s">
        <v>132</v>
      </c>
      <c r="C213" s="7" t="n">
        <v>43284</v>
      </c>
      <c r="D213" s="8" t="n">
        <v>41003</v>
      </c>
      <c r="E213" s="5" t="s">
        <v>1060</v>
      </c>
      <c r="F213" s="9" t="n">
        <f aca="false">YEAR(INDEX(Sinistres!$E$2:$E$1030,MATCH(B213,Sinistres!$A$2:$A$1030,0)))</f>
        <v>2018</v>
      </c>
      <c r="G213" s="9" t="n">
        <f aca="false">YEAR(C213)</f>
        <v>2018</v>
      </c>
      <c r="H213" s="9" t="n">
        <f aca="false">G213-F213+1</f>
        <v>1</v>
      </c>
    </row>
    <row r="214" customFormat="false" ht="15" hidden="false" customHeight="false" outlineLevel="0" collapsed="false">
      <c r="A214" s="5" t="s">
        <v>1273</v>
      </c>
      <c r="B214" s="5" t="s">
        <v>132</v>
      </c>
      <c r="C214" s="7" t="n">
        <v>43382</v>
      </c>
      <c r="D214" s="8" t="n">
        <v>21854</v>
      </c>
      <c r="E214" s="5" t="s">
        <v>1060</v>
      </c>
      <c r="F214" s="9" t="n">
        <f aca="false">YEAR(INDEX(Sinistres!$E$2:$E$1030,MATCH(B214,Sinistres!$A$2:$A$1030,0)))</f>
        <v>2018</v>
      </c>
      <c r="G214" s="9" t="n">
        <f aca="false">YEAR(C214)</f>
        <v>2018</v>
      </c>
      <c r="H214" s="9" t="n">
        <f aca="false">G214-F214+1</f>
        <v>1</v>
      </c>
    </row>
    <row r="215" customFormat="false" ht="15" hidden="false" customHeight="false" outlineLevel="0" collapsed="false">
      <c r="A215" s="5" t="s">
        <v>1274</v>
      </c>
      <c r="B215" s="5" t="s">
        <v>132</v>
      </c>
      <c r="C215" s="7" t="n">
        <v>43475</v>
      </c>
      <c r="D215" s="8" t="n">
        <v>11600</v>
      </c>
      <c r="E215" s="5" t="s">
        <v>1060</v>
      </c>
      <c r="F215" s="9" t="n">
        <f aca="false">YEAR(INDEX(Sinistres!$E$2:$E$1030,MATCH(B215,Sinistres!$A$2:$A$1030,0)))</f>
        <v>2018</v>
      </c>
      <c r="G215" s="9" t="n">
        <f aca="false">YEAR(C215)</f>
        <v>2019</v>
      </c>
      <c r="H215" s="9" t="n">
        <f aca="false">G215-F215+1</f>
        <v>2</v>
      </c>
    </row>
    <row r="216" customFormat="false" ht="15" hidden="false" customHeight="false" outlineLevel="0" collapsed="false">
      <c r="A216" s="5" t="s">
        <v>1275</v>
      </c>
      <c r="B216" s="5" t="s">
        <v>133</v>
      </c>
      <c r="C216" s="7" t="n">
        <v>43888</v>
      </c>
      <c r="D216" s="8" t="n">
        <v>30084</v>
      </c>
      <c r="E216" s="5" t="s">
        <v>1060</v>
      </c>
      <c r="F216" s="9" t="n">
        <f aca="false">YEAR(INDEX(Sinistres!$E$2:$E$1030,MATCH(B216,Sinistres!$A$2:$A$1030,0)))</f>
        <v>2018</v>
      </c>
      <c r="G216" s="9" t="n">
        <f aca="false">YEAR(C216)</f>
        <v>2020</v>
      </c>
      <c r="H216" s="9" t="n">
        <f aca="false">G216-F216+1</f>
        <v>3</v>
      </c>
    </row>
    <row r="217" customFormat="false" ht="15" hidden="false" customHeight="false" outlineLevel="0" collapsed="false">
      <c r="A217" s="5" t="s">
        <v>1276</v>
      </c>
      <c r="B217" s="5" t="s">
        <v>133</v>
      </c>
      <c r="C217" s="7" t="n">
        <v>44224</v>
      </c>
      <c r="D217" s="8" t="n">
        <v>40401</v>
      </c>
      <c r="E217" s="5" t="s">
        <v>1060</v>
      </c>
      <c r="F217" s="9" t="n">
        <f aca="false">YEAR(INDEX(Sinistres!$E$2:$E$1030,MATCH(B217,Sinistres!$A$2:$A$1030,0)))</f>
        <v>2018</v>
      </c>
      <c r="G217" s="9" t="n">
        <f aca="false">YEAR(C217)</f>
        <v>2021</v>
      </c>
      <c r="H217" s="9" t="n">
        <f aca="false">G217-F217+1</f>
        <v>4</v>
      </c>
    </row>
    <row r="218" customFormat="false" ht="15" hidden="false" customHeight="false" outlineLevel="0" collapsed="false">
      <c r="A218" s="5" t="s">
        <v>1277</v>
      </c>
      <c r="B218" s="5" t="s">
        <v>133</v>
      </c>
      <c r="C218" s="7" t="n">
        <v>44784</v>
      </c>
      <c r="D218" s="8" t="n">
        <v>68256</v>
      </c>
      <c r="E218" s="5" t="s">
        <v>1060</v>
      </c>
      <c r="F218" s="9" t="n">
        <f aca="false">YEAR(INDEX(Sinistres!$E$2:$E$1030,MATCH(B218,Sinistres!$A$2:$A$1030,0)))</f>
        <v>2018</v>
      </c>
      <c r="G218" s="9" t="n">
        <f aca="false">YEAR(C218)</f>
        <v>2022</v>
      </c>
      <c r="H218" s="9" t="n">
        <f aca="false">G218-F218+1</f>
        <v>5</v>
      </c>
    </row>
    <row r="219" customFormat="false" ht="15" hidden="false" customHeight="false" outlineLevel="0" collapsed="false">
      <c r="A219" s="5" t="s">
        <v>1278</v>
      </c>
      <c r="B219" s="5" t="s">
        <v>133</v>
      </c>
      <c r="C219" s="7" t="n">
        <v>45625</v>
      </c>
      <c r="D219" s="8" t="n">
        <v>76717</v>
      </c>
      <c r="E219" s="5" t="s">
        <v>1060</v>
      </c>
      <c r="F219" s="9" t="n">
        <f aca="false">YEAR(INDEX(Sinistres!$E$2:$E$1030,MATCH(B219,Sinistres!$A$2:$A$1030,0)))</f>
        <v>2018</v>
      </c>
      <c r="G219" s="9" t="n">
        <f aca="false">YEAR(C219)</f>
        <v>2024</v>
      </c>
      <c r="H219" s="9" t="n">
        <f aca="false">G219-F219+1</f>
        <v>7</v>
      </c>
    </row>
    <row r="220" customFormat="false" ht="15" hidden="false" customHeight="false" outlineLevel="0" collapsed="false">
      <c r="A220" s="5" t="s">
        <v>1279</v>
      </c>
      <c r="B220" s="5" t="s">
        <v>134</v>
      </c>
      <c r="C220" s="7" t="n">
        <v>43489</v>
      </c>
      <c r="D220" s="8" t="n">
        <v>25202</v>
      </c>
      <c r="E220" s="5" t="s">
        <v>1060</v>
      </c>
      <c r="F220" s="9" t="n">
        <f aca="false">YEAR(INDEX(Sinistres!$E$2:$E$1030,MATCH(B220,Sinistres!$A$2:$A$1030,0)))</f>
        <v>2018</v>
      </c>
      <c r="G220" s="9" t="n">
        <f aca="false">YEAR(C220)</f>
        <v>2019</v>
      </c>
      <c r="H220" s="9" t="n">
        <f aca="false">G220-F220+1</f>
        <v>2</v>
      </c>
    </row>
    <row r="221" customFormat="false" ht="15" hidden="false" customHeight="false" outlineLevel="0" collapsed="false">
      <c r="A221" s="5" t="s">
        <v>1280</v>
      </c>
      <c r="B221" s="5" t="s">
        <v>134</v>
      </c>
      <c r="C221" s="7" t="n">
        <v>43917</v>
      </c>
      <c r="D221" s="8" t="n">
        <v>11437</v>
      </c>
      <c r="E221" s="5" t="s">
        <v>1060</v>
      </c>
      <c r="F221" s="9" t="n">
        <f aca="false">YEAR(INDEX(Sinistres!$E$2:$E$1030,MATCH(B221,Sinistres!$A$2:$A$1030,0)))</f>
        <v>2018</v>
      </c>
      <c r="G221" s="9" t="n">
        <f aca="false">YEAR(C221)</f>
        <v>2020</v>
      </c>
      <c r="H221" s="9" t="n">
        <f aca="false">G221-F221+1</f>
        <v>3</v>
      </c>
    </row>
    <row r="222" customFormat="false" ht="15" hidden="false" customHeight="false" outlineLevel="0" collapsed="false">
      <c r="A222" s="5" t="s">
        <v>1281</v>
      </c>
      <c r="B222" s="5" t="s">
        <v>135</v>
      </c>
      <c r="C222" s="7" t="n">
        <v>43523</v>
      </c>
      <c r="D222" s="8" t="n">
        <v>4986</v>
      </c>
      <c r="E222" s="5" t="s">
        <v>1060</v>
      </c>
      <c r="F222" s="9" t="n">
        <f aca="false">YEAR(INDEX(Sinistres!$E$2:$E$1030,MATCH(B222,Sinistres!$A$2:$A$1030,0)))</f>
        <v>2018</v>
      </c>
      <c r="G222" s="9" t="n">
        <f aca="false">YEAR(C222)</f>
        <v>2019</v>
      </c>
      <c r="H222" s="9" t="n">
        <f aca="false">G222-F222+1</f>
        <v>2</v>
      </c>
    </row>
    <row r="223" customFormat="false" ht="15" hidden="false" customHeight="false" outlineLevel="0" collapsed="false">
      <c r="A223" s="5" t="s">
        <v>1282</v>
      </c>
      <c r="B223" s="5" t="s">
        <v>135</v>
      </c>
      <c r="C223" s="7" t="n">
        <v>43544</v>
      </c>
      <c r="D223" s="8" t="n">
        <v>2770</v>
      </c>
      <c r="E223" s="5" t="s">
        <v>1060</v>
      </c>
      <c r="F223" s="9" t="n">
        <f aca="false">YEAR(INDEX(Sinistres!$E$2:$E$1030,MATCH(B223,Sinistres!$A$2:$A$1030,0)))</f>
        <v>2018</v>
      </c>
      <c r="G223" s="9" t="n">
        <f aca="false">YEAR(C223)</f>
        <v>2019</v>
      </c>
      <c r="H223" s="9" t="n">
        <f aca="false">G223-F223+1</f>
        <v>2</v>
      </c>
    </row>
    <row r="224" customFormat="false" ht="15" hidden="false" customHeight="false" outlineLevel="0" collapsed="false">
      <c r="A224" s="5" t="s">
        <v>1283</v>
      </c>
      <c r="B224" s="5" t="s">
        <v>136</v>
      </c>
      <c r="C224" s="7" t="n">
        <v>43428</v>
      </c>
      <c r="D224" s="8" t="n">
        <v>11546</v>
      </c>
      <c r="E224" s="5" t="s">
        <v>1060</v>
      </c>
      <c r="F224" s="9" t="n">
        <f aca="false">YEAR(INDEX(Sinistres!$E$2:$E$1030,MATCH(B224,Sinistres!$A$2:$A$1030,0)))</f>
        <v>2018</v>
      </c>
      <c r="G224" s="9" t="n">
        <f aca="false">YEAR(C224)</f>
        <v>2018</v>
      </c>
      <c r="H224" s="9" t="n">
        <f aca="false">G224-F224+1</f>
        <v>1</v>
      </c>
    </row>
    <row r="225" customFormat="false" ht="15" hidden="false" customHeight="false" outlineLevel="0" collapsed="false">
      <c r="A225" s="5" t="s">
        <v>1284</v>
      </c>
      <c r="B225" s="5" t="s">
        <v>137</v>
      </c>
      <c r="C225" s="7" t="n">
        <v>43412</v>
      </c>
      <c r="D225" s="8" t="n">
        <v>5474</v>
      </c>
      <c r="E225" s="5" t="s">
        <v>1060</v>
      </c>
      <c r="F225" s="9" t="n">
        <f aca="false">YEAR(INDEX(Sinistres!$E$2:$E$1030,MATCH(B225,Sinistres!$A$2:$A$1030,0)))</f>
        <v>2018</v>
      </c>
      <c r="G225" s="9" t="n">
        <f aca="false">YEAR(C225)</f>
        <v>2018</v>
      </c>
      <c r="H225" s="9" t="n">
        <f aca="false">G225-F225+1</f>
        <v>1</v>
      </c>
    </row>
    <row r="226" customFormat="false" ht="15" hidden="false" customHeight="false" outlineLevel="0" collapsed="false">
      <c r="A226" s="5" t="s">
        <v>1285</v>
      </c>
      <c r="B226" s="5" t="s">
        <v>138</v>
      </c>
      <c r="C226" s="7" t="n">
        <v>43580</v>
      </c>
      <c r="D226" s="8" t="n">
        <v>90229</v>
      </c>
      <c r="E226" s="5" t="s">
        <v>1060</v>
      </c>
      <c r="F226" s="9" t="n">
        <f aca="false">YEAR(INDEX(Sinistres!$E$2:$E$1030,MATCH(B226,Sinistres!$A$2:$A$1030,0)))</f>
        <v>2018</v>
      </c>
      <c r="G226" s="9" t="n">
        <f aca="false">YEAR(C226)</f>
        <v>2019</v>
      </c>
      <c r="H226" s="9" t="n">
        <f aca="false">G226-F226+1</f>
        <v>2</v>
      </c>
    </row>
    <row r="227" customFormat="false" ht="15" hidden="false" customHeight="false" outlineLevel="0" collapsed="false">
      <c r="A227" s="5" t="s">
        <v>1286</v>
      </c>
      <c r="B227" s="5" t="s">
        <v>138</v>
      </c>
      <c r="C227" s="7" t="n">
        <v>43618</v>
      </c>
      <c r="D227" s="8" t="n">
        <v>53216</v>
      </c>
      <c r="E227" s="5" t="s">
        <v>1060</v>
      </c>
      <c r="F227" s="9" t="n">
        <f aca="false">YEAR(INDEX(Sinistres!$E$2:$E$1030,MATCH(B227,Sinistres!$A$2:$A$1030,0)))</f>
        <v>2018</v>
      </c>
      <c r="G227" s="9" t="n">
        <f aca="false">YEAR(C227)</f>
        <v>2019</v>
      </c>
      <c r="H227" s="9" t="n">
        <f aca="false">G227-F227+1</f>
        <v>2</v>
      </c>
    </row>
    <row r="228" customFormat="false" ht="15" hidden="false" customHeight="false" outlineLevel="0" collapsed="false">
      <c r="A228" s="5" t="s">
        <v>1287</v>
      </c>
      <c r="B228" s="5" t="s">
        <v>139</v>
      </c>
      <c r="C228" s="7" t="n">
        <v>43652</v>
      </c>
      <c r="D228" s="8" t="n">
        <v>3482</v>
      </c>
      <c r="E228" s="5" t="s">
        <v>1060</v>
      </c>
      <c r="F228" s="9" t="n">
        <f aca="false">YEAR(INDEX(Sinistres!$E$2:$E$1030,MATCH(B228,Sinistres!$A$2:$A$1030,0)))</f>
        <v>2018</v>
      </c>
      <c r="G228" s="9" t="n">
        <f aca="false">YEAR(C228)</f>
        <v>2019</v>
      </c>
      <c r="H228" s="9" t="n">
        <f aca="false">G228-F228+1</f>
        <v>2</v>
      </c>
    </row>
    <row r="229" customFormat="false" ht="15" hidden="false" customHeight="false" outlineLevel="0" collapsed="false">
      <c r="A229" s="5" t="s">
        <v>1288</v>
      </c>
      <c r="B229" s="5" t="s">
        <v>139</v>
      </c>
      <c r="C229" s="7" t="n">
        <v>43848</v>
      </c>
      <c r="D229" s="8" t="n">
        <v>7231</v>
      </c>
      <c r="E229" s="5" t="s">
        <v>1060</v>
      </c>
      <c r="F229" s="9" t="n">
        <f aca="false">YEAR(INDEX(Sinistres!$E$2:$E$1030,MATCH(B229,Sinistres!$A$2:$A$1030,0)))</f>
        <v>2018</v>
      </c>
      <c r="G229" s="9" t="n">
        <f aca="false">YEAR(C229)</f>
        <v>2020</v>
      </c>
      <c r="H229" s="9" t="n">
        <f aca="false">G229-F229+1</f>
        <v>3</v>
      </c>
    </row>
    <row r="230" customFormat="false" ht="15" hidden="false" customHeight="false" outlineLevel="0" collapsed="false">
      <c r="A230" s="5" t="s">
        <v>1289</v>
      </c>
      <c r="B230" s="5" t="s">
        <v>139</v>
      </c>
      <c r="C230" s="7" t="n">
        <v>43971</v>
      </c>
      <c r="D230" s="8" t="n">
        <v>14368</v>
      </c>
      <c r="E230" s="5" t="s">
        <v>1060</v>
      </c>
      <c r="F230" s="9" t="n">
        <f aca="false">YEAR(INDEX(Sinistres!$E$2:$E$1030,MATCH(B230,Sinistres!$A$2:$A$1030,0)))</f>
        <v>2018</v>
      </c>
      <c r="G230" s="9" t="n">
        <f aca="false">YEAR(C230)</f>
        <v>2020</v>
      </c>
      <c r="H230" s="9" t="n">
        <f aca="false">G230-F230+1</f>
        <v>3</v>
      </c>
    </row>
    <row r="231" customFormat="false" ht="15" hidden="false" customHeight="false" outlineLevel="0" collapsed="false">
      <c r="A231" s="5" t="s">
        <v>1290</v>
      </c>
      <c r="B231" s="5" t="s">
        <v>140</v>
      </c>
      <c r="C231" s="7" t="n">
        <v>43434</v>
      </c>
      <c r="D231" s="8" t="n">
        <v>15033</v>
      </c>
      <c r="E231" s="5" t="s">
        <v>1060</v>
      </c>
      <c r="F231" s="9" t="n">
        <f aca="false">YEAR(INDEX(Sinistres!$E$2:$E$1030,MATCH(B231,Sinistres!$A$2:$A$1030,0)))</f>
        <v>2018</v>
      </c>
      <c r="G231" s="9" t="n">
        <f aca="false">YEAR(C231)</f>
        <v>2018</v>
      </c>
      <c r="H231" s="9" t="n">
        <f aca="false">G231-F231+1</f>
        <v>1</v>
      </c>
    </row>
    <row r="232" customFormat="false" ht="15" hidden="false" customHeight="false" outlineLevel="0" collapsed="false">
      <c r="A232" s="5" t="s">
        <v>1291</v>
      </c>
      <c r="B232" s="5" t="s">
        <v>141</v>
      </c>
      <c r="C232" s="7" t="n">
        <v>43494</v>
      </c>
      <c r="D232" s="8" t="n">
        <v>4578</v>
      </c>
      <c r="E232" s="5" t="s">
        <v>1060</v>
      </c>
      <c r="F232" s="9" t="n">
        <f aca="false">YEAR(INDEX(Sinistres!$E$2:$E$1030,MATCH(B232,Sinistres!$A$2:$A$1030,0)))</f>
        <v>2018</v>
      </c>
      <c r="G232" s="9" t="n">
        <f aca="false">YEAR(C232)</f>
        <v>2019</v>
      </c>
      <c r="H232" s="9" t="n">
        <f aca="false">G232-F232+1</f>
        <v>2</v>
      </c>
    </row>
    <row r="233" customFormat="false" ht="15" hidden="false" customHeight="false" outlineLevel="0" collapsed="false">
      <c r="A233" s="5" t="s">
        <v>1292</v>
      </c>
      <c r="B233" s="5" t="s">
        <v>142</v>
      </c>
      <c r="C233" s="7" t="n">
        <v>43434</v>
      </c>
      <c r="D233" s="8" t="n">
        <v>7716</v>
      </c>
      <c r="E233" s="5" t="s">
        <v>1060</v>
      </c>
      <c r="F233" s="9" t="n">
        <f aca="false">YEAR(INDEX(Sinistres!$E$2:$E$1030,MATCH(B233,Sinistres!$A$2:$A$1030,0)))</f>
        <v>2018</v>
      </c>
      <c r="G233" s="9" t="n">
        <f aca="false">YEAR(C233)</f>
        <v>2018</v>
      </c>
      <c r="H233" s="9" t="n">
        <f aca="false">G233-F233+1</f>
        <v>1</v>
      </c>
    </row>
    <row r="234" customFormat="false" ht="15" hidden="false" customHeight="false" outlineLevel="0" collapsed="false">
      <c r="A234" s="5" t="s">
        <v>1293</v>
      </c>
      <c r="B234" s="5" t="s">
        <v>143</v>
      </c>
      <c r="C234" s="7" t="n">
        <v>43441</v>
      </c>
      <c r="D234" s="8" t="n">
        <v>6332</v>
      </c>
      <c r="E234" s="5" t="s">
        <v>1060</v>
      </c>
      <c r="F234" s="9" t="n">
        <f aca="false">YEAR(INDEX(Sinistres!$E$2:$E$1030,MATCH(B234,Sinistres!$A$2:$A$1030,0)))</f>
        <v>2018</v>
      </c>
      <c r="G234" s="9" t="n">
        <f aca="false">YEAR(C234)</f>
        <v>2018</v>
      </c>
      <c r="H234" s="9" t="n">
        <f aca="false">G234-F234+1</f>
        <v>1</v>
      </c>
    </row>
    <row r="235" customFormat="false" ht="15" hidden="false" customHeight="false" outlineLevel="0" collapsed="false">
      <c r="A235" s="5" t="s">
        <v>1294</v>
      </c>
      <c r="B235" s="5" t="s">
        <v>144</v>
      </c>
      <c r="C235" s="7" t="n">
        <v>43428</v>
      </c>
      <c r="D235" s="8" t="n">
        <v>4917</v>
      </c>
      <c r="E235" s="5" t="s">
        <v>1060</v>
      </c>
      <c r="F235" s="9" t="n">
        <f aca="false">YEAR(INDEX(Sinistres!$E$2:$E$1030,MATCH(B235,Sinistres!$A$2:$A$1030,0)))</f>
        <v>2018</v>
      </c>
      <c r="G235" s="9" t="n">
        <f aca="false">YEAR(C235)</f>
        <v>2018</v>
      </c>
      <c r="H235" s="9" t="n">
        <f aca="false">G235-F235+1</f>
        <v>1</v>
      </c>
    </row>
    <row r="236" customFormat="false" ht="15" hidden="false" customHeight="false" outlineLevel="0" collapsed="false">
      <c r="A236" s="5" t="s">
        <v>1295</v>
      </c>
      <c r="B236" s="5" t="s">
        <v>145</v>
      </c>
      <c r="C236" s="7" t="n">
        <v>43308</v>
      </c>
      <c r="D236" s="8" t="n">
        <v>5528</v>
      </c>
      <c r="E236" s="5" t="s">
        <v>1060</v>
      </c>
      <c r="F236" s="9" t="n">
        <f aca="false">YEAR(INDEX(Sinistres!$E$2:$E$1030,MATCH(B236,Sinistres!$A$2:$A$1030,0)))</f>
        <v>2018</v>
      </c>
      <c r="G236" s="9" t="n">
        <f aca="false">YEAR(C236)</f>
        <v>2018</v>
      </c>
      <c r="H236" s="9" t="n">
        <f aca="false">G236-F236+1</f>
        <v>1</v>
      </c>
    </row>
    <row r="237" customFormat="false" ht="15" hidden="false" customHeight="false" outlineLevel="0" collapsed="false">
      <c r="A237" s="5" t="s">
        <v>1296</v>
      </c>
      <c r="B237" s="5" t="s">
        <v>146</v>
      </c>
      <c r="C237" s="7" t="n">
        <v>43554</v>
      </c>
      <c r="D237" s="8" t="n">
        <v>8448</v>
      </c>
      <c r="E237" s="5" t="s">
        <v>1060</v>
      </c>
      <c r="F237" s="9" t="n">
        <f aca="false">YEAR(INDEX(Sinistres!$E$2:$E$1030,MATCH(B237,Sinistres!$A$2:$A$1030,0)))</f>
        <v>2018</v>
      </c>
      <c r="G237" s="9" t="n">
        <f aca="false">YEAR(C237)</f>
        <v>2019</v>
      </c>
      <c r="H237" s="9" t="n">
        <f aca="false">G237-F237+1</f>
        <v>2</v>
      </c>
    </row>
    <row r="238" customFormat="false" ht="15" hidden="false" customHeight="false" outlineLevel="0" collapsed="false">
      <c r="A238" s="5" t="s">
        <v>1297</v>
      </c>
      <c r="B238" s="5" t="s">
        <v>146</v>
      </c>
      <c r="C238" s="7" t="n">
        <v>43672</v>
      </c>
      <c r="D238" s="8" t="n">
        <v>44943</v>
      </c>
      <c r="E238" s="5" t="s">
        <v>1060</v>
      </c>
      <c r="F238" s="9" t="n">
        <f aca="false">YEAR(INDEX(Sinistres!$E$2:$E$1030,MATCH(B238,Sinistres!$A$2:$A$1030,0)))</f>
        <v>2018</v>
      </c>
      <c r="G238" s="9" t="n">
        <f aca="false">YEAR(C238)</f>
        <v>2019</v>
      </c>
      <c r="H238" s="9" t="n">
        <f aca="false">G238-F238+1</f>
        <v>2</v>
      </c>
    </row>
    <row r="239" customFormat="false" ht="15" hidden="false" customHeight="false" outlineLevel="0" collapsed="false">
      <c r="A239" s="5" t="s">
        <v>1298</v>
      </c>
      <c r="B239" s="5" t="s">
        <v>146</v>
      </c>
      <c r="C239" s="7" t="n">
        <v>43746</v>
      </c>
      <c r="D239" s="8" t="n">
        <v>31911</v>
      </c>
      <c r="E239" s="5" t="s">
        <v>1060</v>
      </c>
      <c r="F239" s="9" t="n">
        <f aca="false">YEAR(INDEX(Sinistres!$E$2:$E$1030,MATCH(B239,Sinistres!$A$2:$A$1030,0)))</f>
        <v>2018</v>
      </c>
      <c r="G239" s="9" t="n">
        <f aca="false">YEAR(C239)</f>
        <v>2019</v>
      </c>
      <c r="H239" s="9" t="n">
        <f aca="false">G239-F239+1</f>
        <v>2</v>
      </c>
    </row>
    <row r="240" customFormat="false" ht="15" hidden="false" customHeight="false" outlineLevel="0" collapsed="false">
      <c r="A240" s="5" t="s">
        <v>1299</v>
      </c>
      <c r="B240" s="5" t="s">
        <v>147</v>
      </c>
      <c r="C240" s="7" t="n">
        <v>43371</v>
      </c>
      <c r="D240" s="8" t="n">
        <v>5722</v>
      </c>
      <c r="E240" s="5" t="s">
        <v>1060</v>
      </c>
      <c r="F240" s="9" t="n">
        <f aca="false">YEAR(INDEX(Sinistres!$E$2:$E$1030,MATCH(B240,Sinistres!$A$2:$A$1030,0)))</f>
        <v>2018</v>
      </c>
      <c r="G240" s="9" t="n">
        <f aca="false">YEAR(C240)</f>
        <v>2018</v>
      </c>
      <c r="H240" s="9" t="n">
        <f aca="false">G240-F240+1</f>
        <v>1</v>
      </c>
    </row>
    <row r="241" customFormat="false" ht="15" hidden="false" customHeight="false" outlineLevel="0" collapsed="false">
      <c r="A241" s="5" t="s">
        <v>1300</v>
      </c>
      <c r="B241" s="5" t="s">
        <v>147</v>
      </c>
      <c r="C241" s="7" t="n">
        <v>43465</v>
      </c>
      <c r="D241" s="8" t="n">
        <v>6214</v>
      </c>
      <c r="E241" s="5" t="s">
        <v>1060</v>
      </c>
      <c r="F241" s="9" t="n">
        <f aca="false">YEAR(INDEX(Sinistres!$E$2:$E$1030,MATCH(B241,Sinistres!$A$2:$A$1030,0)))</f>
        <v>2018</v>
      </c>
      <c r="G241" s="9" t="n">
        <f aca="false">YEAR(C241)</f>
        <v>2018</v>
      </c>
      <c r="H241" s="9" t="n">
        <f aca="false">G241-F241+1</f>
        <v>1</v>
      </c>
    </row>
    <row r="242" customFormat="false" ht="15" hidden="false" customHeight="false" outlineLevel="0" collapsed="false">
      <c r="A242" s="5" t="s">
        <v>1301</v>
      </c>
      <c r="B242" s="5" t="s">
        <v>147</v>
      </c>
      <c r="C242" s="7" t="n">
        <v>43577</v>
      </c>
      <c r="D242" s="8" t="n">
        <v>12944</v>
      </c>
      <c r="E242" s="5" t="s">
        <v>1060</v>
      </c>
      <c r="F242" s="9" t="n">
        <f aca="false">YEAR(INDEX(Sinistres!$E$2:$E$1030,MATCH(B242,Sinistres!$A$2:$A$1030,0)))</f>
        <v>2018</v>
      </c>
      <c r="G242" s="9" t="n">
        <f aca="false">YEAR(C242)</f>
        <v>2019</v>
      </c>
      <c r="H242" s="9" t="n">
        <f aca="false">G242-F242+1</f>
        <v>2</v>
      </c>
    </row>
    <row r="243" customFormat="false" ht="15" hidden="false" customHeight="false" outlineLevel="0" collapsed="false">
      <c r="A243" s="5" t="s">
        <v>1302</v>
      </c>
      <c r="B243" s="5" t="s">
        <v>148</v>
      </c>
      <c r="C243" s="7" t="n">
        <v>43591</v>
      </c>
      <c r="D243" s="8" t="n">
        <v>15401</v>
      </c>
      <c r="E243" s="5" t="s">
        <v>1060</v>
      </c>
      <c r="F243" s="9" t="n">
        <f aca="false">YEAR(INDEX(Sinistres!$E$2:$E$1030,MATCH(B243,Sinistres!$A$2:$A$1030,0)))</f>
        <v>2018</v>
      </c>
      <c r="G243" s="9" t="n">
        <f aca="false">YEAR(C243)</f>
        <v>2019</v>
      </c>
      <c r="H243" s="9" t="n">
        <f aca="false">G243-F243+1</f>
        <v>2</v>
      </c>
    </row>
    <row r="244" customFormat="false" ht="15" hidden="false" customHeight="false" outlineLevel="0" collapsed="false">
      <c r="A244" s="5" t="s">
        <v>1303</v>
      </c>
      <c r="B244" s="5" t="s">
        <v>148</v>
      </c>
      <c r="C244" s="7" t="n">
        <v>43638</v>
      </c>
      <c r="D244" s="8" t="n">
        <v>7533</v>
      </c>
      <c r="E244" s="5" t="s">
        <v>1060</v>
      </c>
      <c r="F244" s="9" t="n">
        <f aca="false">YEAR(INDEX(Sinistres!$E$2:$E$1030,MATCH(B244,Sinistres!$A$2:$A$1030,0)))</f>
        <v>2018</v>
      </c>
      <c r="G244" s="9" t="n">
        <f aca="false">YEAR(C244)</f>
        <v>2019</v>
      </c>
      <c r="H244" s="9" t="n">
        <f aca="false">G244-F244+1</f>
        <v>2</v>
      </c>
    </row>
    <row r="245" customFormat="false" ht="15" hidden="false" customHeight="false" outlineLevel="0" collapsed="false">
      <c r="A245" s="5" t="s">
        <v>1304</v>
      </c>
      <c r="B245" s="5" t="s">
        <v>148</v>
      </c>
      <c r="C245" s="7" t="n">
        <v>43745</v>
      </c>
      <c r="D245" s="8" t="n">
        <v>1196</v>
      </c>
      <c r="E245" s="5" t="s">
        <v>1060</v>
      </c>
      <c r="F245" s="9" t="n">
        <f aca="false">YEAR(INDEX(Sinistres!$E$2:$E$1030,MATCH(B245,Sinistres!$A$2:$A$1030,0)))</f>
        <v>2018</v>
      </c>
      <c r="G245" s="9" t="n">
        <f aca="false">YEAR(C245)</f>
        <v>2019</v>
      </c>
      <c r="H245" s="9" t="n">
        <f aca="false">G245-F245+1</f>
        <v>2</v>
      </c>
    </row>
    <row r="246" customFormat="false" ht="15" hidden="false" customHeight="false" outlineLevel="0" collapsed="false">
      <c r="A246" s="5" t="s">
        <v>1305</v>
      </c>
      <c r="B246" s="5" t="s">
        <v>149</v>
      </c>
      <c r="C246" s="7" t="n">
        <v>43552</v>
      </c>
      <c r="D246" s="8" t="n">
        <v>2627</v>
      </c>
      <c r="E246" s="5" t="s">
        <v>1060</v>
      </c>
      <c r="F246" s="9" t="n">
        <f aca="false">YEAR(INDEX(Sinistres!$E$2:$E$1030,MATCH(B246,Sinistres!$A$2:$A$1030,0)))</f>
        <v>2018</v>
      </c>
      <c r="G246" s="9" t="n">
        <f aca="false">YEAR(C246)</f>
        <v>2019</v>
      </c>
      <c r="H246" s="9" t="n">
        <f aca="false">G246-F246+1</f>
        <v>2</v>
      </c>
    </row>
    <row r="247" customFormat="false" ht="15" hidden="false" customHeight="false" outlineLevel="0" collapsed="false">
      <c r="A247" s="5" t="s">
        <v>1306</v>
      </c>
      <c r="B247" s="5" t="s">
        <v>150</v>
      </c>
      <c r="C247" s="7" t="n">
        <v>43405</v>
      </c>
      <c r="D247" s="8" t="n">
        <v>10623</v>
      </c>
      <c r="E247" s="5" t="s">
        <v>1060</v>
      </c>
      <c r="F247" s="9" t="n">
        <f aca="false">YEAR(INDEX(Sinistres!$E$2:$E$1030,MATCH(B247,Sinistres!$A$2:$A$1030,0)))</f>
        <v>2018</v>
      </c>
      <c r="G247" s="9" t="n">
        <f aca="false">YEAR(C247)</f>
        <v>2018</v>
      </c>
      <c r="H247" s="9" t="n">
        <f aca="false">G247-F247+1</f>
        <v>1</v>
      </c>
    </row>
    <row r="248" customFormat="false" ht="15" hidden="false" customHeight="false" outlineLevel="0" collapsed="false">
      <c r="A248" s="5" t="s">
        <v>1307</v>
      </c>
      <c r="B248" s="5" t="s">
        <v>151</v>
      </c>
      <c r="C248" s="7" t="n">
        <v>44021</v>
      </c>
      <c r="D248" s="8" t="n">
        <v>93479</v>
      </c>
      <c r="E248" s="5" t="s">
        <v>1060</v>
      </c>
      <c r="F248" s="9" t="n">
        <f aca="false">YEAR(INDEX(Sinistres!$E$2:$E$1030,MATCH(B248,Sinistres!$A$2:$A$1030,0)))</f>
        <v>2018</v>
      </c>
      <c r="G248" s="9" t="n">
        <f aca="false">YEAR(C248)</f>
        <v>2020</v>
      </c>
      <c r="H248" s="9" t="n">
        <f aca="false">G248-F248+1</f>
        <v>3</v>
      </c>
    </row>
    <row r="249" customFormat="false" ht="15" hidden="false" customHeight="false" outlineLevel="0" collapsed="false">
      <c r="A249" s="5" t="s">
        <v>1308</v>
      </c>
      <c r="B249" s="5" t="s">
        <v>151</v>
      </c>
      <c r="C249" s="7" t="n">
        <v>44234</v>
      </c>
      <c r="D249" s="8" t="n">
        <v>43847</v>
      </c>
      <c r="E249" s="5" t="s">
        <v>1060</v>
      </c>
      <c r="F249" s="9" t="n">
        <f aca="false">YEAR(INDEX(Sinistres!$E$2:$E$1030,MATCH(B249,Sinistres!$A$2:$A$1030,0)))</f>
        <v>2018</v>
      </c>
      <c r="G249" s="9" t="n">
        <f aca="false">YEAR(C249)</f>
        <v>2021</v>
      </c>
      <c r="H249" s="9" t="n">
        <f aca="false">G249-F249+1</f>
        <v>4</v>
      </c>
    </row>
    <row r="250" customFormat="false" ht="15" hidden="false" customHeight="false" outlineLevel="0" collapsed="false">
      <c r="A250" s="5" t="s">
        <v>1309</v>
      </c>
      <c r="B250" s="5" t="s">
        <v>151</v>
      </c>
      <c r="C250" s="7" t="n">
        <v>44583</v>
      </c>
      <c r="D250" s="8" t="n">
        <v>103921</v>
      </c>
      <c r="E250" s="5" t="s">
        <v>1060</v>
      </c>
      <c r="F250" s="9" t="n">
        <f aca="false">YEAR(INDEX(Sinistres!$E$2:$E$1030,MATCH(B250,Sinistres!$A$2:$A$1030,0)))</f>
        <v>2018</v>
      </c>
      <c r="G250" s="9" t="n">
        <f aca="false">YEAR(C250)</f>
        <v>2022</v>
      </c>
      <c r="H250" s="9" t="n">
        <f aca="false">G250-F250+1</f>
        <v>5</v>
      </c>
    </row>
    <row r="251" customFormat="false" ht="15" hidden="false" customHeight="false" outlineLevel="0" collapsed="false">
      <c r="A251" s="5" t="s">
        <v>1310</v>
      </c>
      <c r="B251" s="5" t="s">
        <v>151</v>
      </c>
      <c r="C251" s="7" t="n">
        <v>44673</v>
      </c>
      <c r="D251" s="8" t="n">
        <v>76453</v>
      </c>
      <c r="E251" s="5" t="s">
        <v>1060</v>
      </c>
      <c r="F251" s="9" t="n">
        <f aca="false">YEAR(INDEX(Sinistres!$E$2:$E$1030,MATCH(B251,Sinistres!$A$2:$A$1030,0)))</f>
        <v>2018</v>
      </c>
      <c r="G251" s="9" t="n">
        <f aca="false">YEAR(C251)</f>
        <v>2022</v>
      </c>
      <c r="H251" s="9" t="n">
        <f aca="false">G251-F251+1</f>
        <v>5</v>
      </c>
    </row>
    <row r="252" customFormat="false" ht="15" hidden="false" customHeight="false" outlineLevel="0" collapsed="false">
      <c r="A252" s="5" t="s">
        <v>1311</v>
      </c>
      <c r="B252" s="5" t="s">
        <v>151</v>
      </c>
      <c r="C252" s="7" t="n">
        <v>45195</v>
      </c>
      <c r="D252" s="8" t="n">
        <v>-46741</v>
      </c>
      <c r="E252" s="5" t="s">
        <v>1088</v>
      </c>
      <c r="F252" s="9" t="n">
        <f aca="false">YEAR(INDEX(Sinistres!$E$2:$E$1030,MATCH(B252,Sinistres!$A$2:$A$1030,0)))</f>
        <v>2018</v>
      </c>
      <c r="G252" s="9" t="n">
        <f aca="false">YEAR(C252)</f>
        <v>2023</v>
      </c>
      <c r="H252" s="9" t="n">
        <f aca="false">G252-F252+1</f>
        <v>6</v>
      </c>
    </row>
    <row r="253" customFormat="false" ht="15" hidden="false" customHeight="false" outlineLevel="0" collapsed="false">
      <c r="A253" s="5" t="s">
        <v>1312</v>
      </c>
      <c r="B253" s="5" t="s">
        <v>152</v>
      </c>
      <c r="C253" s="7" t="n">
        <v>43316</v>
      </c>
      <c r="D253" s="8" t="n">
        <v>19384</v>
      </c>
      <c r="E253" s="5" t="s">
        <v>1060</v>
      </c>
      <c r="F253" s="9" t="n">
        <f aca="false">YEAR(INDEX(Sinistres!$E$2:$E$1030,MATCH(B253,Sinistres!$A$2:$A$1030,0)))</f>
        <v>2018</v>
      </c>
      <c r="G253" s="9" t="n">
        <f aca="false">YEAR(C253)</f>
        <v>2018</v>
      </c>
      <c r="H253" s="9" t="n">
        <f aca="false">G253-F253+1</f>
        <v>1</v>
      </c>
    </row>
    <row r="254" customFormat="false" ht="15" hidden="false" customHeight="false" outlineLevel="0" collapsed="false">
      <c r="A254" s="5" t="s">
        <v>1313</v>
      </c>
      <c r="B254" s="5" t="s">
        <v>153</v>
      </c>
      <c r="C254" s="7" t="n">
        <v>43163</v>
      </c>
      <c r="D254" s="8" t="n">
        <v>1254</v>
      </c>
      <c r="E254" s="5" t="s">
        <v>1060</v>
      </c>
      <c r="F254" s="9" t="n">
        <f aca="false">YEAR(INDEX(Sinistres!$E$2:$E$1030,MATCH(B254,Sinistres!$A$2:$A$1030,0)))</f>
        <v>2018</v>
      </c>
      <c r="G254" s="9" t="n">
        <f aca="false">YEAR(C254)</f>
        <v>2018</v>
      </c>
      <c r="H254" s="9" t="n">
        <f aca="false">G254-F254+1</f>
        <v>1</v>
      </c>
    </row>
    <row r="255" customFormat="false" ht="15" hidden="false" customHeight="false" outlineLevel="0" collapsed="false">
      <c r="A255" s="5" t="s">
        <v>1314</v>
      </c>
      <c r="B255" s="5" t="s">
        <v>153</v>
      </c>
      <c r="C255" s="7" t="n">
        <v>43178</v>
      </c>
      <c r="D255" s="8" t="n">
        <v>833</v>
      </c>
      <c r="E255" s="5" t="s">
        <v>1060</v>
      </c>
      <c r="F255" s="9" t="n">
        <f aca="false">YEAR(INDEX(Sinistres!$E$2:$E$1030,MATCH(B255,Sinistres!$A$2:$A$1030,0)))</f>
        <v>2018</v>
      </c>
      <c r="G255" s="9" t="n">
        <f aca="false">YEAR(C255)</f>
        <v>2018</v>
      </c>
      <c r="H255" s="9" t="n">
        <f aca="false">G255-F255+1</f>
        <v>1</v>
      </c>
    </row>
    <row r="256" customFormat="false" ht="15" hidden="false" customHeight="false" outlineLevel="0" collapsed="false">
      <c r="A256" s="5" t="s">
        <v>1315</v>
      </c>
      <c r="B256" s="5" t="s">
        <v>154</v>
      </c>
      <c r="C256" s="7" t="n">
        <v>43447</v>
      </c>
      <c r="D256" s="8" t="n">
        <v>8115</v>
      </c>
      <c r="E256" s="5" t="s">
        <v>1060</v>
      </c>
      <c r="F256" s="9" t="n">
        <f aca="false">YEAR(INDEX(Sinistres!$E$2:$E$1030,MATCH(B256,Sinistres!$A$2:$A$1030,0)))</f>
        <v>2018</v>
      </c>
      <c r="G256" s="9" t="n">
        <f aca="false">YEAR(C256)</f>
        <v>2018</v>
      </c>
      <c r="H256" s="9" t="n">
        <f aca="false">G256-F256+1</f>
        <v>1</v>
      </c>
    </row>
    <row r="257" customFormat="false" ht="15" hidden="false" customHeight="false" outlineLevel="0" collapsed="false">
      <c r="A257" s="5" t="s">
        <v>1316</v>
      </c>
      <c r="B257" s="5" t="s">
        <v>155</v>
      </c>
      <c r="C257" s="7" t="n">
        <v>43410</v>
      </c>
      <c r="D257" s="8" t="n">
        <v>18194</v>
      </c>
      <c r="E257" s="5" t="s">
        <v>1060</v>
      </c>
      <c r="F257" s="9" t="n">
        <f aca="false">YEAR(INDEX(Sinistres!$E$2:$E$1030,MATCH(B257,Sinistres!$A$2:$A$1030,0)))</f>
        <v>2018</v>
      </c>
      <c r="G257" s="9" t="n">
        <f aca="false">YEAR(C257)</f>
        <v>2018</v>
      </c>
      <c r="H257" s="9" t="n">
        <f aca="false">G257-F257+1</f>
        <v>1</v>
      </c>
    </row>
    <row r="258" customFormat="false" ht="15" hidden="false" customHeight="false" outlineLevel="0" collapsed="false">
      <c r="A258" s="5" t="s">
        <v>1317</v>
      </c>
      <c r="B258" s="5" t="s">
        <v>155</v>
      </c>
      <c r="C258" s="7" t="n">
        <v>43477</v>
      </c>
      <c r="D258" s="8" t="n">
        <v>3424</v>
      </c>
      <c r="E258" s="5" t="s">
        <v>1060</v>
      </c>
      <c r="F258" s="9" t="n">
        <f aca="false">YEAR(INDEX(Sinistres!$E$2:$E$1030,MATCH(B258,Sinistres!$A$2:$A$1030,0)))</f>
        <v>2018</v>
      </c>
      <c r="G258" s="9" t="n">
        <f aca="false">YEAR(C258)</f>
        <v>2019</v>
      </c>
      <c r="H258" s="9" t="n">
        <f aca="false">G258-F258+1</f>
        <v>2</v>
      </c>
    </row>
    <row r="259" customFormat="false" ht="15" hidden="false" customHeight="false" outlineLevel="0" collapsed="false">
      <c r="A259" s="5" t="s">
        <v>1318</v>
      </c>
      <c r="B259" s="5" t="s">
        <v>155</v>
      </c>
      <c r="C259" s="7" t="n">
        <v>43698</v>
      </c>
      <c r="D259" s="8" t="n">
        <v>2651</v>
      </c>
      <c r="E259" s="5" t="s">
        <v>1060</v>
      </c>
      <c r="F259" s="9" t="n">
        <f aca="false">YEAR(INDEX(Sinistres!$E$2:$E$1030,MATCH(B259,Sinistres!$A$2:$A$1030,0)))</f>
        <v>2018</v>
      </c>
      <c r="G259" s="9" t="n">
        <f aca="false">YEAR(C259)</f>
        <v>2019</v>
      </c>
      <c r="H259" s="9" t="n">
        <f aca="false">G259-F259+1</f>
        <v>2</v>
      </c>
    </row>
    <row r="260" customFormat="false" ht="15" hidden="false" customHeight="false" outlineLevel="0" collapsed="false">
      <c r="A260" s="5" t="s">
        <v>1319</v>
      </c>
      <c r="B260" s="5" t="s">
        <v>156</v>
      </c>
      <c r="C260" s="7" t="n">
        <v>43317</v>
      </c>
      <c r="D260" s="8" t="n">
        <v>6988</v>
      </c>
      <c r="E260" s="5" t="s">
        <v>1060</v>
      </c>
      <c r="F260" s="9" t="n">
        <f aca="false">YEAR(INDEX(Sinistres!$E$2:$E$1030,MATCH(B260,Sinistres!$A$2:$A$1030,0)))</f>
        <v>2018</v>
      </c>
      <c r="G260" s="9" t="n">
        <f aca="false">YEAR(C260)</f>
        <v>2018</v>
      </c>
      <c r="H260" s="9" t="n">
        <f aca="false">G260-F260+1</f>
        <v>1</v>
      </c>
    </row>
    <row r="261" customFormat="false" ht="15" hidden="false" customHeight="false" outlineLevel="0" collapsed="false">
      <c r="A261" s="5" t="s">
        <v>1320</v>
      </c>
      <c r="B261" s="5" t="s">
        <v>157</v>
      </c>
      <c r="C261" s="7" t="n">
        <v>43359</v>
      </c>
      <c r="D261" s="8" t="n">
        <v>6456</v>
      </c>
      <c r="E261" s="5" t="s">
        <v>1060</v>
      </c>
      <c r="F261" s="9" t="n">
        <f aca="false">YEAR(INDEX(Sinistres!$E$2:$E$1030,MATCH(B261,Sinistres!$A$2:$A$1030,0)))</f>
        <v>2018</v>
      </c>
      <c r="G261" s="9" t="n">
        <f aca="false">YEAR(C261)</f>
        <v>2018</v>
      </c>
      <c r="H261" s="9" t="n">
        <f aca="false">G261-F261+1</f>
        <v>1</v>
      </c>
    </row>
    <row r="262" customFormat="false" ht="15" hidden="false" customHeight="false" outlineLevel="0" collapsed="false">
      <c r="A262" s="5" t="s">
        <v>1321</v>
      </c>
      <c r="B262" s="5" t="s">
        <v>158</v>
      </c>
      <c r="C262" s="7" t="n">
        <v>43383</v>
      </c>
      <c r="D262" s="8" t="n">
        <v>15558</v>
      </c>
      <c r="E262" s="5" t="s">
        <v>1060</v>
      </c>
      <c r="F262" s="9" t="n">
        <f aca="false">YEAR(INDEX(Sinistres!$E$2:$E$1030,MATCH(B262,Sinistres!$A$2:$A$1030,0)))</f>
        <v>2018</v>
      </c>
      <c r="G262" s="9" t="n">
        <f aca="false">YEAR(C262)</f>
        <v>2018</v>
      </c>
      <c r="H262" s="9" t="n">
        <f aca="false">G262-F262+1</f>
        <v>1</v>
      </c>
    </row>
    <row r="263" customFormat="false" ht="15" hidden="false" customHeight="false" outlineLevel="0" collapsed="false">
      <c r="A263" s="5" t="s">
        <v>1322</v>
      </c>
      <c r="B263" s="5" t="s">
        <v>159</v>
      </c>
      <c r="C263" s="7" t="n">
        <v>43207</v>
      </c>
      <c r="D263" s="8" t="n">
        <v>979</v>
      </c>
      <c r="E263" s="5" t="s">
        <v>1060</v>
      </c>
      <c r="F263" s="9" t="n">
        <f aca="false">YEAR(INDEX(Sinistres!$E$2:$E$1030,MATCH(B263,Sinistres!$A$2:$A$1030,0)))</f>
        <v>2018</v>
      </c>
      <c r="G263" s="9" t="n">
        <f aca="false">YEAR(C263)</f>
        <v>2018</v>
      </c>
      <c r="H263" s="9" t="n">
        <f aca="false">G263-F263+1</f>
        <v>1</v>
      </c>
    </row>
    <row r="264" customFormat="false" ht="15" hidden="false" customHeight="false" outlineLevel="0" collapsed="false">
      <c r="A264" s="5" t="s">
        <v>1323</v>
      </c>
      <c r="B264" s="5" t="s">
        <v>159</v>
      </c>
      <c r="C264" s="7" t="n">
        <v>43274</v>
      </c>
      <c r="D264" s="8" t="n">
        <v>2947</v>
      </c>
      <c r="E264" s="5" t="s">
        <v>1060</v>
      </c>
      <c r="F264" s="9" t="n">
        <f aca="false">YEAR(INDEX(Sinistres!$E$2:$E$1030,MATCH(B264,Sinistres!$A$2:$A$1030,0)))</f>
        <v>2018</v>
      </c>
      <c r="G264" s="9" t="n">
        <f aca="false">YEAR(C264)</f>
        <v>2018</v>
      </c>
      <c r="H264" s="9" t="n">
        <f aca="false">G264-F264+1</f>
        <v>1</v>
      </c>
    </row>
    <row r="265" customFormat="false" ht="15" hidden="false" customHeight="false" outlineLevel="0" collapsed="false">
      <c r="A265" s="5" t="s">
        <v>1324</v>
      </c>
      <c r="B265" s="5" t="s">
        <v>160</v>
      </c>
      <c r="C265" s="7" t="n">
        <v>43455</v>
      </c>
      <c r="D265" s="8" t="n">
        <v>27749</v>
      </c>
      <c r="E265" s="5" t="s">
        <v>1060</v>
      </c>
      <c r="F265" s="9" t="n">
        <f aca="false">YEAR(INDEX(Sinistres!$E$2:$E$1030,MATCH(B265,Sinistres!$A$2:$A$1030,0)))</f>
        <v>2018</v>
      </c>
      <c r="G265" s="9" t="n">
        <f aca="false">YEAR(C265)</f>
        <v>2018</v>
      </c>
      <c r="H265" s="9" t="n">
        <f aca="false">G265-F265+1</f>
        <v>1</v>
      </c>
    </row>
    <row r="266" customFormat="false" ht="15" hidden="false" customHeight="false" outlineLevel="0" collapsed="false">
      <c r="A266" s="5" t="s">
        <v>1325</v>
      </c>
      <c r="B266" s="5" t="s">
        <v>160</v>
      </c>
      <c r="C266" s="7" t="n">
        <v>43495</v>
      </c>
      <c r="D266" s="8" t="n">
        <v>35923</v>
      </c>
      <c r="E266" s="5" t="s">
        <v>1060</v>
      </c>
      <c r="F266" s="9" t="n">
        <f aca="false">YEAR(INDEX(Sinistres!$E$2:$E$1030,MATCH(B266,Sinistres!$A$2:$A$1030,0)))</f>
        <v>2018</v>
      </c>
      <c r="G266" s="9" t="n">
        <f aca="false">YEAR(C266)</f>
        <v>2019</v>
      </c>
      <c r="H266" s="9" t="n">
        <f aca="false">G266-F266+1</f>
        <v>2</v>
      </c>
    </row>
    <row r="267" customFormat="false" ht="15" hidden="false" customHeight="false" outlineLevel="0" collapsed="false">
      <c r="A267" s="5" t="s">
        <v>1326</v>
      </c>
      <c r="B267" s="5" t="s">
        <v>160</v>
      </c>
      <c r="C267" s="7" t="n">
        <v>43584</v>
      </c>
      <c r="D267" s="8" t="n">
        <v>33068</v>
      </c>
      <c r="E267" s="5" t="s">
        <v>1060</v>
      </c>
      <c r="F267" s="9" t="n">
        <f aca="false">YEAR(INDEX(Sinistres!$E$2:$E$1030,MATCH(B267,Sinistres!$A$2:$A$1030,0)))</f>
        <v>2018</v>
      </c>
      <c r="G267" s="9" t="n">
        <f aca="false">YEAR(C267)</f>
        <v>2019</v>
      </c>
      <c r="H267" s="9" t="n">
        <f aca="false">G267-F267+1</f>
        <v>2</v>
      </c>
    </row>
    <row r="268" customFormat="false" ht="15" hidden="false" customHeight="false" outlineLevel="0" collapsed="false">
      <c r="A268" s="5" t="s">
        <v>1327</v>
      </c>
      <c r="B268" s="5" t="s">
        <v>161</v>
      </c>
      <c r="C268" s="7" t="n">
        <v>43524</v>
      </c>
      <c r="D268" s="8" t="n">
        <v>15066</v>
      </c>
      <c r="E268" s="5" t="s">
        <v>1060</v>
      </c>
      <c r="F268" s="9" t="n">
        <f aca="false">YEAR(INDEX(Sinistres!$E$2:$E$1030,MATCH(B268,Sinistres!$A$2:$A$1030,0)))</f>
        <v>2018</v>
      </c>
      <c r="G268" s="9" t="n">
        <f aca="false">YEAR(C268)</f>
        <v>2019</v>
      </c>
      <c r="H268" s="9" t="n">
        <f aca="false">G268-F268+1</f>
        <v>2</v>
      </c>
    </row>
    <row r="269" customFormat="false" ht="15" hidden="false" customHeight="false" outlineLevel="0" collapsed="false">
      <c r="A269" s="5" t="s">
        <v>1328</v>
      </c>
      <c r="B269" s="5" t="s">
        <v>161</v>
      </c>
      <c r="C269" s="7" t="n">
        <v>43661</v>
      </c>
      <c r="D269" s="8" t="n">
        <v>22373</v>
      </c>
      <c r="E269" s="5" t="s">
        <v>1060</v>
      </c>
      <c r="F269" s="9" t="n">
        <f aca="false">YEAR(INDEX(Sinistres!$E$2:$E$1030,MATCH(B269,Sinistres!$A$2:$A$1030,0)))</f>
        <v>2018</v>
      </c>
      <c r="G269" s="9" t="n">
        <f aca="false">YEAR(C269)</f>
        <v>2019</v>
      </c>
      <c r="H269" s="9" t="n">
        <f aca="false">G269-F269+1</f>
        <v>2</v>
      </c>
    </row>
    <row r="270" customFormat="false" ht="15" hidden="false" customHeight="false" outlineLevel="0" collapsed="false">
      <c r="A270" s="5" t="s">
        <v>1329</v>
      </c>
      <c r="B270" s="5" t="s">
        <v>161</v>
      </c>
      <c r="C270" s="7" t="n">
        <v>43769</v>
      </c>
      <c r="D270" s="8" t="n">
        <v>51804</v>
      </c>
      <c r="E270" s="5" t="s">
        <v>1060</v>
      </c>
      <c r="F270" s="9" t="n">
        <f aca="false">YEAR(INDEX(Sinistres!$E$2:$E$1030,MATCH(B270,Sinistres!$A$2:$A$1030,0)))</f>
        <v>2018</v>
      </c>
      <c r="G270" s="9" t="n">
        <f aca="false">YEAR(C270)</f>
        <v>2019</v>
      </c>
      <c r="H270" s="9" t="n">
        <f aca="false">G270-F270+1</f>
        <v>2</v>
      </c>
    </row>
    <row r="271" customFormat="false" ht="15" hidden="false" customHeight="false" outlineLevel="0" collapsed="false">
      <c r="A271" s="5" t="s">
        <v>1330</v>
      </c>
      <c r="B271" s="5" t="s">
        <v>162</v>
      </c>
      <c r="C271" s="7" t="n">
        <v>43453</v>
      </c>
      <c r="D271" s="8" t="n">
        <v>111635</v>
      </c>
      <c r="E271" s="5" t="s">
        <v>1060</v>
      </c>
      <c r="F271" s="9" t="n">
        <f aca="false">YEAR(INDEX(Sinistres!$E$2:$E$1030,MATCH(B271,Sinistres!$A$2:$A$1030,0)))</f>
        <v>2018</v>
      </c>
      <c r="G271" s="9" t="n">
        <f aca="false">YEAR(C271)</f>
        <v>2018</v>
      </c>
      <c r="H271" s="9" t="n">
        <f aca="false">G271-F271+1</f>
        <v>1</v>
      </c>
    </row>
    <row r="272" customFormat="false" ht="15" hidden="false" customHeight="false" outlineLevel="0" collapsed="false">
      <c r="A272" s="5" t="s">
        <v>1331</v>
      </c>
      <c r="B272" s="5" t="s">
        <v>162</v>
      </c>
      <c r="C272" s="7" t="n">
        <v>43777</v>
      </c>
      <c r="D272" s="8" t="n">
        <v>46997</v>
      </c>
      <c r="E272" s="5" t="s">
        <v>1060</v>
      </c>
      <c r="F272" s="9" t="n">
        <f aca="false">YEAR(INDEX(Sinistres!$E$2:$E$1030,MATCH(B272,Sinistres!$A$2:$A$1030,0)))</f>
        <v>2018</v>
      </c>
      <c r="G272" s="9" t="n">
        <f aca="false">YEAR(C272)</f>
        <v>2019</v>
      </c>
      <c r="H272" s="9" t="n">
        <f aca="false">G272-F272+1</f>
        <v>2</v>
      </c>
    </row>
    <row r="273" customFormat="false" ht="15" hidden="false" customHeight="false" outlineLevel="0" collapsed="false">
      <c r="A273" s="5" t="s">
        <v>1332</v>
      </c>
      <c r="B273" s="5" t="s">
        <v>162</v>
      </c>
      <c r="C273" s="7" t="n">
        <v>44095</v>
      </c>
      <c r="D273" s="8" t="n">
        <v>52465</v>
      </c>
      <c r="E273" s="5" t="s">
        <v>1060</v>
      </c>
      <c r="F273" s="9" t="n">
        <f aca="false">YEAR(INDEX(Sinistres!$E$2:$E$1030,MATCH(B273,Sinistres!$A$2:$A$1030,0)))</f>
        <v>2018</v>
      </c>
      <c r="G273" s="9" t="n">
        <f aca="false">YEAR(C273)</f>
        <v>2020</v>
      </c>
      <c r="H273" s="9" t="n">
        <f aca="false">G273-F273+1</f>
        <v>3</v>
      </c>
    </row>
    <row r="274" customFormat="false" ht="15" hidden="false" customHeight="false" outlineLevel="0" collapsed="false">
      <c r="A274" s="5" t="s">
        <v>1333</v>
      </c>
      <c r="B274" s="5" t="s">
        <v>162</v>
      </c>
      <c r="C274" s="7" t="n">
        <v>44865</v>
      </c>
      <c r="D274" s="8" t="n">
        <v>22354</v>
      </c>
      <c r="E274" s="5" t="s">
        <v>1060</v>
      </c>
      <c r="F274" s="9" t="n">
        <f aca="false">YEAR(INDEX(Sinistres!$E$2:$E$1030,MATCH(B274,Sinistres!$A$2:$A$1030,0)))</f>
        <v>2018</v>
      </c>
      <c r="G274" s="9" t="n">
        <f aca="false">YEAR(C274)</f>
        <v>2022</v>
      </c>
      <c r="H274" s="9" t="n">
        <f aca="false">G274-F274+1</f>
        <v>5</v>
      </c>
    </row>
    <row r="275" customFormat="false" ht="15" hidden="false" customHeight="false" outlineLevel="0" collapsed="false">
      <c r="A275" s="5" t="s">
        <v>1334</v>
      </c>
      <c r="B275" s="5" t="s">
        <v>163</v>
      </c>
      <c r="C275" s="7" t="n">
        <v>43464</v>
      </c>
      <c r="D275" s="8" t="n">
        <v>15102</v>
      </c>
      <c r="E275" s="5" t="s">
        <v>1060</v>
      </c>
      <c r="F275" s="9" t="n">
        <f aca="false">YEAR(INDEX(Sinistres!$E$2:$E$1030,MATCH(B275,Sinistres!$A$2:$A$1030,0)))</f>
        <v>2018</v>
      </c>
      <c r="G275" s="9" t="n">
        <f aca="false">YEAR(C275)</f>
        <v>2018</v>
      </c>
      <c r="H275" s="9" t="n">
        <f aca="false">G275-F275+1</f>
        <v>1</v>
      </c>
    </row>
    <row r="276" customFormat="false" ht="15" hidden="false" customHeight="false" outlineLevel="0" collapsed="false">
      <c r="A276" s="5" t="s">
        <v>1335</v>
      </c>
      <c r="B276" s="5" t="s">
        <v>163</v>
      </c>
      <c r="C276" s="7" t="n">
        <v>43727</v>
      </c>
      <c r="D276" s="8" t="n">
        <v>29318</v>
      </c>
      <c r="E276" s="5" t="s">
        <v>1060</v>
      </c>
      <c r="F276" s="9" t="n">
        <f aca="false">YEAR(INDEX(Sinistres!$E$2:$E$1030,MATCH(B276,Sinistres!$A$2:$A$1030,0)))</f>
        <v>2018</v>
      </c>
      <c r="G276" s="9" t="n">
        <f aca="false">YEAR(C276)</f>
        <v>2019</v>
      </c>
      <c r="H276" s="9" t="n">
        <f aca="false">G276-F276+1</f>
        <v>2</v>
      </c>
    </row>
    <row r="277" customFormat="false" ht="15" hidden="false" customHeight="false" outlineLevel="0" collapsed="false">
      <c r="A277" s="5" t="s">
        <v>1336</v>
      </c>
      <c r="B277" s="5" t="s">
        <v>164</v>
      </c>
      <c r="C277" s="7" t="n">
        <v>43519</v>
      </c>
      <c r="D277" s="8" t="n">
        <v>11038</v>
      </c>
      <c r="E277" s="5" t="s">
        <v>1060</v>
      </c>
      <c r="F277" s="9" t="n">
        <f aca="false">YEAR(INDEX(Sinistres!$E$2:$E$1030,MATCH(B277,Sinistres!$A$2:$A$1030,0)))</f>
        <v>2018</v>
      </c>
      <c r="G277" s="9" t="n">
        <f aca="false">YEAR(C277)</f>
        <v>2019</v>
      </c>
      <c r="H277" s="9" t="n">
        <f aca="false">G277-F277+1</f>
        <v>2</v>
      </c>
    </row>
    <row r="278" customFormat="false" ht="15" hidden="false" customHeight="false" outlineLevel="0" collapsed="false">
      <c r="A278" s="5" t="s">
        <v>1337</v>
      </c>
      <c r="B278" s="5" t="s">
        <v>164</v>
      </c>
      <c r="C278" s="7" t="n">
        <v>43677</v>
      </c>
      <c r="D278" s="8" t="n">
        <v>7752</v>
      </c>
      <c r="E278" s="5" t="s">
        <v>1060</v>
      </c>
      <c r="F278" s="9" t="n">
        <f aca="false">YEAR(INDEX(Sinistres!$E$2:$E$1030,MATCH(B278,Sinistres!$A$2:$A$1030,0)))</f>
        <v>2018</v>
      </c>
      <c r="G278" s="9" t="n">
        <f aca="false">YEAR(C278)</f>
        <v>2019</v>
      </c>
      <c r="H278" s="9" t="n">
        <f aca="false">G278-F278+1</f>
        <v>2</v>
      </c>
    </row>
    <row r="279" customFormat="false" ht="15" hidden="false" customHeight="false" outlineLevel="0" collapsed="false">
      <c r="A279" s="5" t="s">
        <v>1338</v>
      </c>
      <c r="B279" s="5" t="s">
        <v>164</v>
      </c>
      <c r="C279" s="7" t="n">
        <v>43693</v>
      </c>
      <c r="D279" s="8" t="n">
        <v>4135</v>
      </c>
      <c r="E279" s="5" t="s">
        <v>1060</v>
      </c>
      <c r="F279" s="9" t="n">
        <f aca="false">YEAR(INDEX(Sinistres!$E$2:$E$1030,MATCH(B279,Sinistres!$A$2:$A$1030,0)))</f>
        <v>2018</v>
      </c>
      <c r="G279" s="9" t="n">
        <f aca="false">YEAR(C279)</f>
        <v>2019</v>
      </c>
      <c r="H279" s="9" t="n">
        <f aca="false">G279-F279+1</f>
        <v>2</v>
      </c>
    </row>
    <row r="280" customFormat="false" ht="15" hidden="false" customHeight="false" outlineLevel="0" collapsed="false">
      <c r="A280" s="5" t="s">
        <v>1339</v>
      </c>
      <c r="B280" s="5" t="s">
        <v>165</v>
      </c>
      <c r="C280" s="7" t="n">
        <v>43646</v>
      </c>
      <c r="D280" s="8" t="n">
        <v>7341</v>
      </c>
      <c r="E280" s="5" t="s">
        <v>1060</v>
      </c>
      <c r="F280" s="9" t="n">
        <f aca="false">YEAR(INDEX(Sinistres!$E$2:$E$1030,MATCH(B280,Sinistres!$A$2:$A$1030,0)))</f>
        <v>2018</v>
      </c>
      <c r="G280" s="9" t="n">
        <f aca="false">YEAR(C280)</f>
        <v>2019</v>
      </c>
      <c r="H280" s="9" t="n">
        <f aca="false">G280-F280+1</f>
        <v>2</v>
      </c>
    </row>
    <row r="281" customFormat="false" ht="15" hidden="false" customHeight="false" outlineLevel="0" collapsed="false">
      <c r="A281" s="5" t="s">
        <v>1340</v>
      </c>
      <c r="B281" s="5" t="s">
        <v>165</v>
      </c>
      <c r="C281" s="7" t="n">
        <v>43870</v>
      </c>
      <c r="D281" s="8" t="n">
        <v>14255</v>
      </c>
      <c r="E281" s="5" t="s">
        <v>1060</v>
      </c>
      <c r="F281" s="9" t="n">
        <f aca="false">YEAR(INDEX(Sinistres!$E$2:$E$1030,MATCH(B281,Sinistres!$A$2:$A$1030,0)))</f>
        <v>2018</v>
      </c>
      <c r="G281" s="9" t="n">
        <f aca="false">YEAR(C281)</f>
        <v>2020</v>
      </c>
      <c r="H281" s="9" t="n">
        <f aca="false">G281-F281+1</f>
        <v>3</v>
      </c>
    </row>
    <row r="282" customFormat="false" ht="15" hidden="false" customHeight="false" outlineLevel="0" collapsed="false">
      <c r="A282" s="5" t="s">
        <v>1341</v>
      </c>
      <c r="B282" s="5" t="s">
        <v>166</v>
      </c>
      <c r="C282" s="7" t="n">
        <v>43237</v>
      </c>
      <c r="D282" s="8" t="n">
        <v>8276</v>
      </c>
      <c r="E282" s="5" t="s">
        <v>1060</v>
      </c>
      <c r="F282" s="9" t="n">
        <f aca="false">YEAR(INDEX(Sinistres!$E$2:$E$1030,MATCH(B282,Sinistres!$A$2:$A$1030,0)))</f>
        <v>2018</v>
      </c>
      <c r="G282" s="9" t="n">
        <f aca="false">YEAR(C282)</f>
        <v>2018</v>
      </c>
      <c r="H282" s="9" t="n">
        <f aca="false">G282-F282+1</f>
        <v>1</v>
      </c>
    </row>
    <row r="283" customFormat="false" ht="15" hidden="false" customHeight="false" outlineLevel="0" collapsed="false">
      <c r="A283" s="5" t="s">
        <v>1342</v>
      </c>
      <c r="B283" s="5" t="s">
        <v>167</v>
      </c>
      <c r="C283" s="7" t="n">
        <v>43539</v>
      </c>
      <c r="D283" s="8" t="n">
        <v>12380</v>
      </c>
      <c r="E283" s="5" t="s">
        <v>1060</v>
      </c>
      <c r="F283" s="9" t="n">
        <f aca="false">YEAR(INDEX(Sinistres!$E$2:$E$1030,MATCH(B283,Sinistres!$A$2:$A$1030,0)))</f>
        <v>2019</v>
      </c>
      <c r="G283" s="9" t="n">
        <f aca="false">YEAR(C283)</f>
        <v>2019</v>
      </c>
      <c r="H283" s="9" t="n">
        <f aca="false">G283-F283+1</f>
        <v>1</v>
      </c>
    </row>
    <row r="284" customFormat="false" ht="15" hidden="false" customHeight="false" outlineLevel="0" collapsed="false">
      <c r="A284" s="5" t="s">
        <v>1343</v>
      </c>
      <c r="B284" s="5" t="s">
        <v>168</v>
      </c>
      <c r="C284" s="7" t="n">
        <v>43737</v>
      </c>
      <c r="D284" s="8" t="n">
        <v>7782</v>
      </c>
      <c r="E284" s="5" t="s">
        <v>1060</v>
      </c>
      <c r="F284" s="9" t="n">
        <f aca="false">YEAR(INDEX(Sinistres!$E$2:$E$1030,MATCH(B284,Sinistres!$A$2:$A$1030,0)))</f>
        <v>2019</v>
      </c>
      <c r="G284" s="9" t="n">
        <f aca="false">YEAR(C284)</f>
        <v>2019</v>
      </c>
      <c r="H284" s="9" t="n">
        <f aca="false">G284-F284+1</f>
        <v>1</v>
      </c>
    </row>
    <row r="285" customFormat="false" ht="15" hidden="false" customHeight="false" outlineLevel="0" collapsed="false">
      <c r="A285" s="5" t="s">
        <v>1344</v>
      </c>
      <c r="B285" s="5" t="s">
        <v>169</v>
      </c>
      <c r="C285" s="7" t="n">
        <v>43581</v>
      </c>
      <c r="D285" s="8" t="n">
        <v>5577</v>
      </c>
      <c r="E285" s="5" t="s">
        <v>1060</v>
      </c>
      <c r="F285" s="9" t="n">
        <f aca="false">YEAR(INDEX(Sinistres!$E$2:$E$1030,MATCH(B285,Sinistres!$A$2:$A$1030,0)))</f>
        <v>2019</v>
      </c>
      <c r="G285" s="9" t="n">
        <f aca="false">YEAR(C285)</f>
        <v>2019</v>
      </c>
      <c r="H285" s="9" t="n">
        <f aca="false">G285-F285+1</f>
        <v>1</v>
      </c>
    </row>
    <row r="286" customFormat="false" ht="15" hidden="false" customHeight="false" outlineLevel="0" collapsed="false">
      <c r="A286" s="5" t="s">
        <v>1345</v>
      </c>
      <c r="B286" s="5" t="s">
        <v>170</v>
      </c>
      <c r="C286" s="7" t="n">
        <v>43878</v>
      </c>
      <c r="D286" s="8" t="n">
        <v>4431</v>
      </c>
      <c r="E286" s="5" t="s">
        <v>1060</v>
      </c>
      <c r="F286" s="9" t="n">
        <f aca="false">YEAR(INDEX(Sinistres!$E$2:$E$1030,MATCH(B286,Sinistres!$A$2:$A$1030,0)))</f>
        <v>2019</v>
      </c>
      <c r="G286" s="9" t="n">
        <f aca="false">YEAR(C286)</f>
        <v>2020</v>
      </c>
      <c r="H286" s="9" t="n">
        <f aca="false">G286-F286+1</f>
        <v>2</v>
      </c>
    </row>
    <row r="287" customFormat="false" ht="15" hidden="false" customHeight="false" outlineLevel="0" collapsed="false">
      <c r="A287" s="5" t="s">
        <v>1346</v>
      </c>
      <c r="B287" s="5" t="s">
        <v>171</v>
      </c>
      <c r="C287" s="7" t="n">
        <v>43666</v>
      </c>
      <c r="D287" s="8" t="n">
        <v>7171</v>
      </c>
      <c r="E287" s="5" t="s">
        <v>1060</v>
      </c>
      <c r="F287" s="9" t="n">
        <f aca="false">YEAR(INDEX(Sinistres!$E$2:$E$1030,MATCH(B287,Sinistres!$A$2:$A$1030,0)))</f>
        <v>2019</v>
      </c>
      <c r="G287" s="9" t="n">
        <f aca="false">YEAR(C287)</f>
        <v>2019</v>
      </c>
      <c r="H287" s="9" t="n">
        <f aca="false">G287-F287+1</f>
        <v>1</v>
      </c>
    </row>
    <row r="288" customFormat="false" ht="15" hidden="false" customHeight="false" outlineLevel="0" collapsed="false">
      <c r="A288" s="5" t="s">
        <v>1347</v>
      </c>
      <c r="B288" s="5" t="s">
        <v>171</v>
      </c>
      <c r="C288" s="7" t="n">
        <v>43846</v>
      </c>
      <c r="D288" s="8" t="n">
        <v>9880</v>
      </c>
      <c r="E288" s="5" t="s">
        <v>1060</v>
      </c>
      <c r="F288" s="9" t="n">
        <f aca="false">YEAR(INDEX(Sinistres!$E$2:$E$1030,MATCH(B288,Sinistres!$A$2:$A$1030,0)))</f>
        <v>2019</v>
      </c>
      <c r="G288" s="9" t="n">
        <f aca="false">YEAR(C288)</f>
        <v>2020</v>
      </c>
      <c r="H288" s="9" t="n">
        <f aca="false">G288-F288+1</f>
        <v>2</v>
      </c>
    </row>
    <row r="289" customFormat="false" ht="15" hidden="false" customHeight="false" outlineLevel="0" collapsed="false">
      <c r="A289" s="5" t="s">
        <v>1348</v>
      </c>
      <c r="B289" s="5" t="s">
        <v>171</v>
      </c>
      <c r="C289" s="7" t="n">
        <v>43938</v>
      </c>
      <c r="D289" s="8" t="n">
        <v>16504</v>
      </c>
      <c r="E289" s="5" t="s">
        <v>1060</v>
      </c>
      <c r="F289" s="9" t="n">
        <f aca="false">YEAR(INDEX(Sinistres!$E$2:$E$1030,MATCH(B289,Sinistres!$A$2:$A$1030,0)))</f>
        <v>2019</v>
      </c>
      <c r="G289" s="9" t="n">
        <f aca="false">YEAR(C289)</f>
        <v>2020</v>
      </c>
      <c r="H289" s="9" t="n">
        <f aca="false">G289-F289+1</f>
        <v>2</v>
      </c>
    </row>
    <row r="290" customFormat="false" ht="15" hidden="false" customHeight="false" outlineLevel="0" collapsed="false">
      <c r="A290" s="5" t="s">
        <v>1349</v>
      </c>
      <c r="B290" s="5" t="s">
        <v>172</v>
      </c>
      <c r="C290" s="7" t="n">
        <v>43931</v>
      </c>
      <c r="D290" s="8" t="n">
        <v>68477</v>
      </c>
      <c r="E290" s="5" t="s">
        <v>1060</v>
      </c>
      <c r="F290" s="9" t="n">
        <f aca="false">YEAR(INDEX(Sinistres!$E$2:$E$1030,MATCH(B290,Sinistres!$A$2:$A$1030,0)))</f>
        <v>2019</v>
      </c>
      <c r="G290" s="9" t="n">
        <f aca="false">YEAR(C290)</f>
        <v>2020</v>
      </c>
      <c r="H290" s="9" t="n">
        <f aca="false">G290-F290+1</f>
        <v>2</v>
      </c>
    </row>
    <row r="291" customFormat="false" ht="15" hidden="false" customHeight="false" outlineLevel="0" collapsed="false">
      <c r="A291" s="5" t="s">
        <v>1350</v>
      </c>
      <c r="B291" s="5" t="s">
        <v>172</v>
      </c>
      <c r="C291" s="7" t="n">
        <v>44000</v>
      </c>
      <c r="D291" s="8" t="n">
        <v>16722</v>
      </c>
      <c r="E291" s="5" t="s">
        <v>1060</v>
      </c>
      <c r="F291" s="9" t="n">
        <f aca="false">YEAR(INDEX(Sinistres!$E$2:$E$1030,MATCH(B291,Sinistres!$A$2:$A$1030,0)))</f>
        <v>2019</v>
      </c>
      <c r="G291" s="9" t="n">
        <f aca="false">YEAR(C291)</f>
        <v>2020</v>
      </c>
      <c r="H291" s="9" t="n">
        <f aca="false">G291-F291+1</f>
        <v>2</v>
      </c>
    </row>
    <row r="292" customFormat="false" ht="15" hidden="false" customHeight="false" outlineLevel="0" collapsed="false">
      <c r="A292" s="5" t="s">
        <v>1351</v>
      </c>
      <c r="B292" s="5" t="s">
        <v>172</v>
      </c>
      <c r="C292" s="7" t="n">
        <v>44224</v>
      </c>
      <c r="D292" s="8" t="n">
        <v>21809</v>
      </c>
      <c r="E292" s="5" t="s">
        <v>1060</v>
      </c>
      <c r="F292" s="9" t="n">
        <f aca="false">YEAR(INDEX(Sinistres!$E$2:$E$1030,MATCH(B292,Sinistres!$A$2:$A$1030,0)))</f>
        <v>2019</v>
      </c>
      <c r="G292" s="9" t="n">
        <f aca="false">YEAR(C292)</f>
        <v>2021</v>
      </c>
      <c r="H292" s="9" t="n">
        <f aca="false">G292-F292+1</f>
        <v>3</v>
      </c>
    </row>
    <row r="293" customFormat="false" ht="15" hidden="false" customHeight="false" outlineLevel="0" collapsed="false">
      <c r="A293" s="5" t="s">
        <v>1352</v>
      </c>
      <c r="B293" s="5" t="s">
        <v>172</v>
      </c>
      <c r="C293" s="7" t="n">
        <v>44559</v>
      </c>
      <c r="D293" s="8" t="n">
        <v>-27687</v>
      </c>
      <c r="E293" s="5" t="s">
        <v>1088</v>
      </c>
      <c r="F293" s="9" t="n">
        <f aca="false">YEAR(INDEX(Sinistres!$E$2:$E$1030,MATCH(B293,Sinistres!$A$2:$A$1030,0)))</f>
        <v>2019</v>
      </c>
      <c r="G293" s="9" t="n">
        <f aca="false">YEAR(C293)</f>
        <v>2021</v>
      </c>
      <c r="H293" s="9" t="n">
        <f aca="false">G293-F293+1</f>
        <v>3</v>
      </c>
    </row>
    <row r="294" customFormat="false" ht="15" hidden="false" customHeight="false" outlineLevel="0" collapsed="false">
      <c r="A294" s="5" t="s">
        <v>1353</v>
      </c>
      <c r="B294" s="5" t="s">
        <v>173</v>
      </c>
      <c r="C294" s="7" t="n">
        <v>43877</v>
      </c>
      <c r="D294" s="8" t="n">
        <v>7861</v>
      </c>
      <c r="E294" s="5" t="s">
        <v>1060</v>
      </c>
      <c r="F294" s="9" t="n">
        <f aca="false">YEAR(INDEX(Sinistres!$E$2:$E$1030,MATCH(B294,Sinistres!$A$2:$A$1030,0)))</f>
        <v>2019</v>
      </c>
      <c r="G294" s="9" t="n">
        <f aca="false">YEAR(C294)</f>
        <v>2020</v>
      </c>
      <c r="H294" s="9" t="n">
        <f aca="false">G294-F294+1</f>
        <v>2</v>
      </c>
    </row>
    <row r="295" customFormat="false" ht="15" hidden="false" customHeight="false" outlineLevel="0" collapsed="false">
      <c r="A295" s="5" t="s">
        <v>1354</v>
      </c>
      <c r="B295" s="5" t="s">
        <v>173</v>
      </c>
      <c r="C295" s="7" t="n">
        <v>43952</v>
      </c>
      <c r="D295" s="8" t="n">
        <v>13561</v>
      </c>
      <c r="E295" s="5" t="s">
        <v>1060</v>
      </c>
      <c r="F295" s="9" t="n">
        <f aca="false">YEAR(INDEX(Sinistres!$E$2:$E$1030,MATCH(B295,Sinistres!$A$2:$A$1030,0)))</f>
        <v>2019</v>
      </c>
      <c r="G295" s="9" t="n">
        <f aca="false">YEAR(C295)</f>
        <v>2020</v>
      </c>
      <c r="H295" s="9" t="n">
        <f aca="false">G295-F295+1</f>
        <v>2</v>
      </c>
    </row>
    <row r="296" customFormat="false" ht="15" hidden="false" customHeight="false" outlineLevel="0" collapsed="false">
      <c r="A296" s="5" t="s">
        <v>1355</v>
      </c>
      <c r="B296" s="5" t="s">
        <v>174</v>
      </c>
      <c r="C296" s="7" t="n">
        <v>43626</v>
      </c>
      <c r="D296" s="8" t="n">
        <v>4055</v>
      </c>
      <c r="E296" s="5" t="s">
        <v>1060</v>
      </c>
      <c r="F296" s="9" t="n">
        <f aca="false">YEAR(INDEX(Sinistres!$E$2:$E$1030,MATCH(B296,Sinistres!$A$2:$A$1030,0)))</f>
        <v>2019</v>
      </c>
      <c r="G296" s="9" t="n">
        <f aca="false">YEAR(C296)</f>
        <v>2019</v>
      </c>
      <c r="H296" s="9" t="n">
        <f aca="false">G296-F296+1</f>
        <v>1</v>
      </c>
    </row>
    <row r="297" customFormat="false" ht="15" hidden="false" customHeight="false" outlineLevel="0" collapsed="false">
      <c r="A297" s="5" t="s">
        <v>1356</v>
      </c>
      <c r="B297" s="5" t="s">
        <v>175</v>
      </c>
      <c r="C297" s="7" t="n">
        <v>43707</v>
      </c>
      <c r="D297" s="8" t="n">
        <v>18607</v>
      </c>
      <c r="E297" s="5" t="s">
        <v>1060</v>
      </c>
      <c r="F297" s="9" t="n">
        <f aca="false">YEAR(INDEX(Sinistres!$E$2:$E$1030,MATCH(B297,Sinistres!$A$2:$A$1030,0)))</f>
        <v>2019</v>
      </c>
      <c r="G297" s="9" t="n">
        <f aca="false">YEAR(C297)</f>
        <v>2019</v>
      </c>
      <c r="H297" s="9" t="n">
        <f aca="false">G297-F297+1</f>
        <v>1</v>
      </c>
    </row>
    <row r="298" customFormat="false" ht="15" hidden="false" customHeight="false" outlineLevel="0" collapsed="false">
      <c r="A298" s="5" t="s">
        <v>1357</v>
      </c>
      <c r="B298" s="5" t="s">
        <v>175</v>
      </c>
      <c r="C298" s="7" t="n">
        <v>43792</v>
      </c>
      <c r="D298" s="8" t="n">
        <v>42497</v>
      </c>
      <c r="E298" s="5" t="s">
        <v>1060</v>
      </c>
      <c r="F298" s="9" t="n">
        <f aca="false">YEAR(INDEX(Sinistres!$E$2:$E$1030,MATCH(B298,Sinistres!$A$2:$A$1030,0)))</f>
        <v>2019</v>
      </c>
      <c r="G298" s="9" t="n">
        <f aca="false">YEAR(C298)</f>
        <v>2019</v>
      </c>
      <c r="H298" s="9" t="n">
        <f aca="false">G298-F298+1</f>
        <v>1</v>
      </c>
    </row>
    <row r="299" customFormat="false" ht="15" hidden="false" customHeight="false" outlineLevel="0" collapsed="false">
      <c r="A299" s="5" t="s">
        <v>1358</v>
      </c>
      <c r="B299" s="5" t="s">
        <v>175</v>
      </c>
      <c r="C299" s="7" t="n">
        <v>43995</v>
      </c>
      <c r="D299" s="8" t="n">
        <v>62188</v>
      </c>
      <c r="E299" s="5" t="s">
        <v>1060</v>
      </c>
      <c r="F299" s="9" t="n">
        <f aca="false">YEAR(INDEX(Sinistres!$E$2:$E$1030,MATCH(B299,Sinistres!$A$2:$A$1030,0)))</f>
        <v>2019</v>
      </c>
      <c r="G299" s="9" t="n">
        <f aca="false">YEAR(C299)</f>
        <v>2020</v>
      </c>
      <c r="H299" s="9" t="n">
        <f aca="false">G299-F299+1</f>
        <v>2</v>
      </c>
    </row>
    <row r="300" customFormat="false" ht="15" hidden="false" customHeight="false" outlineLevel="0" collapsed="false">
      <c r="A300" s="5" t="s">
        <v>1359</v>
      </c>
      <c r="B300" s="5" t="s">
        <v>176</v>
      </c>
      <c r="C300" s="7" t="n">
        <v>43605</v>
      </c>
      <c r="D300" s="8" t="n">
        <v>1966</v>
      </c>
      <c r="E300" s="5" t="s">
        <v>1060</v>
      </c>
      <c r="F300" s="9" t="n">
        <f aca="false">YEAR(INDEX(Sinistres!$E$2:$E$1030,MATCH(B300,Sinistres!$A$2:$A$1030,0)))</f>
        <v>2019</v>
      </c>
      <c r="G300" s="9" t="n">
        <f aca="false">YEAR(C300)</f>
        <v>2019</v>
      </c>
      <c r="H300" s="9" t="n">
        <f aca="false">G300-F300+1</f>
        <v>1</v>
      </c>
    </row>
    <row r="301" customFormat="false" ht="15" hidden="false" customHeight="false" outlineLevel="0" collapsed="false">
      <c r="A301" s="5" t="s">
        <v>1360</v>
      </c>
      <c r="B301" s="5" t="s">
        <v>177</v>
      </c>
      <c r="C301" s="7" t="n">
        <v>43591</v>
      </c>
      <c r="D301" s="8" t="n">
        <v>9995</v>
      </c>
      <c r="E301" s="5" t="s">
        <v>1060</v>
      </c>
      <c r="F301" s="9" t="n">
        <f aca="false">YEAR(INDEX(Sinistres!$E$2:$E$1030,MATCH(B301,Sinistres!$A$2:$A$1030,0)))</f>
        <v>2019</v>
      </c>
      <c r="G301" s="9" t="n">
        <f aca="false">YEAR(C301)</f>
        <v>2019</v>
      </c>
      <c r="H301" s="9" t="n">
        <f aca="false">G301-F301+1</f>
        <v>1</v>
      </c>
    </row>
    <row r="302" customFormat="false" ht="15" hidden="false" customHeight="false" outlineLevel="0" collapsed="false">
      <c r="A302" s="5" t="s">
        <v>1361</v>
      </c>
      <c r="B302" s="5" t="s">
        <v>178</v>
      </c>
      <c r="C302" s="7" t="n">
        <v>43684</v>
      </c>
      <c r="D302" s="8" t="n">
        <v>10568</v>
      </c>
      <c r="E302" s="5" t="s">
        <v>1060</v>
      </c>
      <c r="F302" s="9" t="n">
        <f aca="false">YEAR(INDEX(Sinistres!$E$2:$E$1030,MATCH(B302,Sinistres!$A$2:$A$1030,0)))</f>
        <v>2019</v>
      </c>
      <c r="G302" s="9" t="n">
        <f aca="false">YEAR(C302)</f>
        <v>2019</v>
      </c>
      <c r="H302" s="9" t="n">
        <f aca="false">G302-F302+1</f>
        <v>1</v>
      </c>
    </row>
    <row r="303" customFormat="false" ht="15" hidden="false" customHeight="false" outlineLevel="0" collapsed="false">
      <c r="A303" s="5" t="s">
        <v>1362</v>
      </c>
      <c r="B303" s="5" t="s">
        <v>179</v>
      </c>
      <c r="C303" s="7" t="n">
        <v>43493</v>
      </c>
      <c r="D303" s="8" t="n">
        <v>4363</v>
      </c>
      <c r="E303" s="5" t="s">
        <v>1060</v>
      </c>
      <c r="F303" s="9" t="n">
        <f aca="false">YEAR(INDEX(Sinistres!$E$2:$E$1030,MATCH(B303,Sinistres!$A$2:$A$1030,0)))</f>
        <v>2019</v>
      </c>
      <c r="G303" s="9" t="n">
        <f aca="false">YEAR(C303)</f>
        <v>2019</v>
      </c>
      <c r="H303" s="9" t="n">
        <f aca="false">G303-F303+1</f>
        <v>1</v>
      </c>
    </row>
    <row r="304" customFormat="false" ht="15" hidden="false" customHeight="false" outlineLevel="0" collapsed="false">
      <c r="A304" s="5" t="s">
        <v>1363</v>
      </c>
      <c r="B304" s="5" t="s">
        <v>179</v>
      </c>
      <c r="C304" s="7" t="n">
        <v>43501</v>
      </c>
      <c r="D304" s="8" t="n">
        <v>787</v>
      </c>
      <c r="E304" s="5" t="s">
        <v>1060</v>
      </c>
      <c r="F304" s="9" t="n">
        <f aca="false">YEAR(INDEX(Sinistres!$E$2:$E$1030,MATCH(B304,Sinistres!$A$2:$A$1030,0)))</f>
        <v>2019</v>
      </c>
      <c r="G304" s="9" t="n">
        <f aca="false">YEAR(C304)</f>
        <v>2019</v>
      </c>
      <c r="H304" s="9" t="n">
        <f aca="false">G304-F304+1</f>
        <v>1</v>
      </c>
    </row>
    <row r="305" customFormat="false" ht="15" hidden="false" customHeight="false" outlineLevel="0" collapsed="false">
      <c r="A305" s="5" t="s">
        <v>1364</v>
      </c>
      <c r="B305" s="5" t="s">
        <v>180</v>
      </c>
      <c r="C305" s="7" t="n">
        <v>43860</v>
      </c>
      <c r="D305" s="8" t="n">
        <v>3427</v>
      </c>
      <c r="E305" s="5" t="s">
        <v>1060</v>
      </c>
      <c r="F305" s="9" t="n">
        <f aca="false">YEAR(INDEX(Sinistres!$E$2:$E$1030,MATCH(B305,Sinistres!$A$2:$A$1030,0)))</f>
        <v>2019</v>
      </c>
      <c r="G305" s="9" t="n">
        <f aca="false">YEAR(C305)</f>
        <v>2020</v>
      </c>
      <c r="H305" s="9" t="n">
        <f aca="false">G305-F305+1</f>
        <v>2</v>
      </c>
    </row>
    <row r="306" customFormat="false" ht="15" hidden="false" customHeight="false" outlineLevel="0" collapsed="false">
      <c r="A306" s="5" t="s">
        <v>1365</v>
      </c>
      <c r="B306" s="5" t="s">
        <v>181</v>
      </c>
      <c r="C306" s="7" t="n">
        <v>43620</v>
      </c>
      <c r="D306" s="8" t="n">
        <v>7211</v>
      </c>
      <c r="E306" s="5" t="s">
        <v>1060</v>
      </c>
      <c r="F306" s="9" t="n">
        <f aca="false">YEAR(INDEX(Sinistres!$E$2:$E$1030,MATCH(B306,Sinistres!$A$2:$A$1030,0)))</f>
        <v>2019</v>
      </c>
      <c r="G306" s="9" t="n">
        <f aca="false">YEAR(C306)</f>
        <v>2019</v>
      </c>
      <c r="H306" s="9" t="n">
        <f aca="false">G306-F306+1</f>
        <v>1</v>
      </c>
    </row>
    <row r="307" customFormat="false" ht="15" hidden="false" customHeight="false" outlineLevel="0" collapsed="false">
      <c r="A307" s="5" t="s">
        <v>1366</v>
      </c>
      <c r="B307" s="5" t="s">
        <v>182</v>
      </c>
      <c r="C307" s="7" t="n">
        <v>43796</v>
      </c>
      <c r="D307" s="8" t="n">
        <v>8772</v>
      </c>
      <c r="E307" s="5" t="s">
        <v>1060</v>
      </c>
      <c r="F307" s="9" t="n">
        <f aca="false">YEAR(INDEX(Sinistres!$E$2:$E$1030,MATCH(B307,Sinistres!$A$2:$A$1030,0)))</f>
        <v>2019</v>
      </c>
      <c r="G307" s="9" t="n">
        <f aca="false">YEAR(C307)</f>
        <v>2019</v>
      </c>
      <c r="H307" s="9" t="n">
        <f aca="false">G307-F307+1</f>
        <v>1</v>
      </c>
    </row>
    <row r="308" customFormat="false" ht="15" hidden="false" customHeight="false" outlineLevel="0" collapsed="false">
      <c r="A308" s="5" t="s">
        <v>1367</v>
      </c>
      <c r="B308" s="5" t="s">
        <v>183</v>
      </c>
      <c r="C308" s="7" t="n">
        <v>43803</v>
      </c>
      <c r="D308" s="8" t="n">
        <v>5966</v>
      </c>
      <c r="E308" s="5" t="s">
        <v>1060</v>
      </c>
      <c r="F308" s="9" t="n">
        <f aca="false">YEAR(INDEX(Sinistres!$E$2:$E$1030,MATCH(B308,Sinistres!$A$2:$A$1030,0)))</f>
        <v>2019</v>
      </c>
      <c r="G308" s="9" t="n">
        <f aca="false">YEAR(C308)</f>
        <v>2019</v>
      </c>
      <c r="H308" s="9" t="n">
        <f aca="false">G308-F308+1</f>
        <v>1</v>
      </c>
    </row>
    <row r="309" customFormat="false" ht="15" hidden="false" customHeight="false" outlineLevel="0" collapsed="false">
      <c r="A309" s="5" t="s">
        <v>1368</v>
      </c>
      <c r="B309" s="5" t="s">
        <v>183</v>
      </c>
      <c r="C309" s="7" t="n">
        <v>43840</v>
      </c>
      <c r="D309" s="8" t="n">
        <v>897</v>
      </c>
      <c r="E309" s="5" t="s">
        <v>1060</v>
      </c>
      <c r="F309" s="9" t="n">
        <f aca="false">YEAR(INDEX(Sinistres!$E$2:$E$1030,MATCH(B309,Sinistres!$A$2:$A$1030,0)))</f>
        <v>2019</v>
      </c>
      <c r="G309" s="9" t="n">
        <f aca="false">YEAR(C309)</f>
        <v>2020</v>
      </c>
      <c r="H309" s="9" t="n">
        <f aca="false">G309-F309+1</f>
        <v>2</v>
      </c>
    </row>
    <row r="310" customFormat="false" ht="15" hidden="false" customHeight="false" outlineLevel="0" collapsed="false">
      <c r="A310" s="5" t="s">
        <v>1369</v>
      </c>
      <c r="B310" s="5" t="s">
        <v>184</v>
      </c>
      <c r="C310" s="7" t="n">
        <v>43736</v>
      </c>
      <c r="D310" s="8" t="n">
        <v>9985</v>
      </c>
      <c r="E310" s="5" t="s">
        <v>1060</v>
      </c>
      <c r="F310" s="9" t="n">
        <f aca="false">YEAR(INDEX(Sinistres!$E$2:$E$1030,MATCH(B310,Sinistres!$A$2:$A$1030,0)))</f>
        <v>2019</v>
      </c>
      <c r="G310" s="9" t="n">
        <f aca="false">YEAR(C310)</f>
        <v>2019</v>
      </c>
      <c r="H310" s="9" t="n">
        <f aca="false">G310-F310+1</f>
        <v>1</v>
      </c>
    </row>
    <row r="311" customFormat="false" ht="15" hidden="false" customHeight="false" outlineLevel="0" collapsed="false">
      <c r="A311" s="5" t="s">
        <v>1370</v>
      </c>
      <c r="B311" s="5" t="s">
        <v>184</v>
      </c>
      <c r="C311" s="7" t="n">
        <v>44020</v>
      </c>
      <c r="D311" s="8" t="n">
        <v>39395</v>
      </c>
      <c r="E311" s="5" t="s">
        <v>1060</v>
      </c>
      <c r="F311" s="9" t="n">
        <f aca="false">YEAR(INDEX(Sinistres!$E$2:$E$1030,MATCH(B311,Sinistres!$A$2:$A$1030,0)))</f>
        <v>2019</v>
      </c>
      <c r="G311" s="9" t="n">
        <f aca="false">YEAR(C311)</f>
        <v>2020</v>
      </c>
      <c r="H311" s="9" t="n">
        <f aca="false">G311-F311+1</f>
        <v>2</v>
      </c>
    </row>
    <row r="312" customFormat="false" ht="15" hidden="false" customHeight="false" outlineLevel="0" collapsed="false">
      <c r="A312" s="5" t="s">
        <v>1371</v>
      </c>
      <c r="B312" s="5" t="s">
        <v>185</v>
      </c>
      <c r="C312" s="7" t="n">
        <v>43880</v>
      </c>
      <c r="D312" s="8" t="n">
        <v>30319</v>
      </c>
      <c r="E312" s="5" t="s">
        <v>1060</v>
      </c>
      <c r="F312" s="9" t="n">
        <f aca="false">YEAR(INDEX(Sinistres!$E$2:$E$1030,MATCH(B312,Sinistres!$A$2:$A$1030,0)))</f>
        <v>2019</v>
      </c>
      <c r="G312" s="9" t="n">
        <f aca="false">YEAR(C312)</f>
        <v>2020</v>
      </c>
      <c r="H312" s="9" t="n">
        <f aca="false">G312-F312+1</f>
        <v>2</v>
      </c>
    </row>
    <row r="313" customFormat="false" ht="15" hidden="false" customHeight="false" outlineLevel="0" collapsed="false">
      <c r="A313" s="5" t="s">
        <v>1372</v>
      </c>
      <c r="B313" s="5" t="s">
        <v>185</v>
      </c>
      <c r="C313" s="7" t="n">
        <v>44225</v>
      </c>
      <c r="D313" s="8" t="n">
        <v>9243</v>
      </c>
      <c r="E313" s="5" t="s">
        <v>1060</v>
      </c>
      <c r="F313" s="9" t="n">
        <f aca="false">YEAR(INDEX(Sinistres!$E$2:$E$1030,MATCH(B313,Sinistres!$A$2:$A$1030,0)))</f>
        <v>2019</v>
      </c>
      <c r="G313" s="9" t="n">
        <f aca="false">YEAR(C313)</f>
        <v>2021</v>
      </c>
      <c r="H313" s="9" t="n">
        <f aca="false">G313-F313+1</f>
        <v>3</v>
      </c>
    </row>
    <row r="314" customFormat="false" ht="15" hidden="false" customHeight="false" outlineLevel="0" collapsed="false">
      <c r="A314" s="5" t="s">
        <v>1373</v>
      </c>
      <c r="B314" s="5" t="s">
        <v>186</v>
      </c>
      <c r="C314" s="7" t="n">
        <v>43809</v>
      </c>
      <c r="D314" s="8" t="n">
        <v>21175</v>
      </c>
      <c r="E314" s="5" t="s">
        <v>1060</v>
      </c>
      <c r="F314" s="9" t="n">
        <f aca="false">YEAR(INDEX(Sinistres!$E$2:$E$1030,MATCH(B314,Sinistres!$A$2:$A$1030,0)))</f>
        <v>2019</v>
      </c>
      <c r="G314" s="9" t="n">
        <f aca="false">YEAR(C314)</f>
        <v>2019</v>
      </c>
      <c r="H314" s="9" t="n">
        <f aca="false">G314-F314+1</f>
        <v>1</v>
      </c>
    </row>
    <row r="315" customFormat="false" ht="15" hidden="false" customHeight="false" outlineLevel="0" collapsed="false">
      <c r="A315" s="5" t="s">
        <v>1374</v>
      </c>
      <c r="B315" s="5" t="s">
        <v>186</v>
      </c>
      <c r="C315" s="7" t="n">
        <v>43983</v>
      </c>
      <c r="D315" s="8" t="n">
        <v>25157</v>
      </c>
      <c r="E315" s="5" t="s">
        <v>1060</v>
      </c>
      <c r="F315" s="9" t="n">
        <f aca="false">YEAR(INDEX(Sinistres!$E$2:$E$1030,MATCH(B315,Sinistres!$A$2:$A$1030,0)))</f>
        <v>2019</v>
      </c>
      <c r="G315" s="9" t="n">
        <f aca="false">YEAR(C315)</f>
        <v>2020</v>
      </c>
      <c r="H315" s="9" t="n">
        <f aca="false">G315-F315+1</f>
        <v>2</v>
      </c>
    </row>
    <row r="316" customFormat="false" ht="15" hidden="false" customHeight="false" outlineLevel="0" collapsed="false">
      <c r="A316" s="5" t="s">
        <v>1375</v>
      </c>
      <c r="B316" s="5" t="s">
        <v>186</v>
      </c>
      <c r="C316" s="7" t="n">
        <v>44173</v>
      </c>
      <c r="D316" s="8" t="n">
        <v>11596</v>
      </c>
      <c r="E316" s="5" t="s">
        <v>1060</v>
      </c>
      <c r="F316" s="9" t="n">
        <f aca="false">YEAR(INDEX(Sinistres!$E$2:$E$1030,MATCH(B316,Sinistres!$A$2:$A$1030,0)))</f>
        <v>2019</v>
      </c>
      <c r="G316" s="9" t="n">
        <f aca="false">YEAR(C316)</f>
        <v>2020</v>
      </c>
      <c r="H316" s="9" t="n">
        <f aca="false">G316-F316+1</f>
        <v>2</v>
      </c>
    </row>
    <row r="317" customFormat="false" ht="15" hidden="false" customHeight="false" outlineLevel="0" collapsed="false">
      <c r="A317" s="5" t="s">
        <v>1376</v>
      </c>
      <c r="B317" s="5" t="s">
        <v>187</v>
      </c>
      <c r="C317" s="7" t="n">
        <v>44005</v>
      </c>
      <c r="D317" s="8" t="n">
        <v>22076</v>
      </c>
      <c r="E317" s="5" t="s">
        <v>1060</v>
      </c>
      <c r="F317" s="9" t="n">
        <f aca="false">YEAR(INDEX(Sinistres!$E$2:$E$1030,MATCH(B317,Sinistres!$A$2:$A$1030,0)))</f>
        <v>2019</v>
      </c>
      <c r="G317" s="9" t="n">
        <f aca="false">YEAR(C317)</f>
        <v>2020</v>
      </c>
      <c r="H317" s="9" t="n">
        <f aca="false">G317-F317+1</f>
        <v>2</v>
      </c>
    </row>
    <row r="318" customFormat="false" ht="15" hidden="false" customHeight="false" outlineLevel="0" collapsed="false">
      <c r="A318" s="5" t="s">
        <v>1377</v>
      </c>
      <c r="B318" s="5" t="s">
        <v>187</v>
      </c>
      <c r="C318" s="7" t="n">
        <v>44119</v>
      </c>
      <c r="D318" s="8" t="n">
        <v>12461</v>
      </c>
      <c r="E318" s="5" t="s">
        <v>1060</v>
      </c>
      <c r="F318" s="9" t="n">
        <f aca="false">YEAR(INDEX(Sinistres!$E$2:$E$1030,MATCH(B318,Sinistres!$A$2:$A$1030,0)))</f>
        <v>2019</v>
      </c>
      <c r="G318" s="9" t="n">
        <f aca="false">YEAR(C318)</f>
        <v>2020</v>
      </c>
      <c r="H318" s="9" t="n">
        <f aca="false">G318-F318+1</f>
        <v>2</v>
      </c>
    </row>
    <row r="319" customFormat="false" ht="15" hidden="false" customHeight="false" outlineLevel="0" collapsed="false">
      <c r="A319" s="5" t="s">
        <v>1378</v>
      </c>
      <c r="B319" s="5" t="s">
        <v>187</v>
      </c>
      <c r="C319" s="7" t="n">
        <v>45383</v>
      </c>
      <c r="D319" s="8" t="n">
        <v>6560</v>
      </c>
      <c r="E319" s="5" t="s">
        <v>1060</v>
      </c>
      <c r="F319" s="9" t="n">
        <f aca="false">YEAR(INDEX(Sinistres!$E$2:$E$1030,MATCH(B319,Sinistres!$A$2:$A$1030,0)))</f>
        <v>2019</v>
      </c>
      <c r="G319" s="9" t="n">
        <f aca="false">YEAR(C319)</f>
        <v>2024</v>
      </c>
      <c r="H319" s="9" t="n">
        <f aca="false">G319-F319+1</f>
        <v>6</v>
      </c>
    </row>
    <row r="320" customFormat="false" ht="15" hidden="false" customHeight="false" outlineLevel="0" collapsed="false">
      <c r="A320" s="5" t="s">
        <v>1379</v>
      </c>
      <c r="B320" s="5" t="s">
        <v>188</v>
      </c>
      <c r="C320" s="7" t="n">
        <v>43637</v>
      </c>
      <c r="D320" s="8" t="n">
        <v>6039</v>
      </c>
      <c r="E320" s="5" t="s">
        <v>1060</v>
      </c>
      <c r="F320" s="9" t="n">
        <f aca="false">YEAR(INDEX(Sinistres!$E$2:$E$1030,MATCH(B320,Sinistres!$A$2:$A$1030,0)))</f>
        <v>2019</v>
      </c>
      <c r="G320" s="9" t="n">
        <f aca="false">YEAR(C320)</f>
        <v>2019</v>
      </c>
      <c r="H320" s="9" t="n">
        <f aca="false">G320-F320+1</f>
        <v>1</v>
      </c>
    </row>
    <row r="321" customFormat="false" ht="15" hidden="false" customHeight="false" outlineLevel="0" collapsed="false">
      <c r="A321" s="5" t="s">
        <v>1380</v>
      </c>
      <c r="B321" s="5" t="s">
        <v>189</v>
      </c>
      <c r="C321" s="7" t="n">
        <v>43960</v>
      </c>
      <c r="D321" s="8" t="n">
        <v>16341</v>
      </c>
      <c r="E321" s="5" t="s">
        <v>1060</v>
      </c>
      <c r="F321" s="9" t="n">
        <f aca="false">YEAR(INDEX(Sinistres!$E$2:$E$1030,MATCH(B321,Sinistres!$A$2:$A$1030,0)))</f>
        <v>2019</v>
      </c>
      <c r="G321" s="9" t="n">
        <f aca="false">YEAR(C321)</f>
        <v>2020</v>
      </c>
      <c r="H321" s="9" t="n">
        <f aca="false">G321-F321+1</f>
        <v>2</v>
      </c>
    </row>
    <row r="322" customFormat="false" ht="15" hidden="false" customHeight="false" outlineLevel="0" collapsed="false">
      <c r="A322" s="5" t="s">
        <v>1381</v>
      </c>
      <c r="B322" s="5" t="s">
        <v>189</v>
      </c>
      <c r="C322" s="7" t="n">
        <v>44072</v>
      </c>
      <c r="D322" s="8" t="n">
        <v>14588</v>
      </c>
      <c r="E322" s="5" t="s">
        <v>1060</v>
      </c>
      <c r="F322" s="9" t="n">
        <f aca="false">YEAR(INDEX(Sinistres!$E$2:$E$1030,MATCH(B322,Sinistres!$A$2:$A$1030,0)))</f>
        <v>2019</v>
      </c>
      <c r="G322" s="9" t="n">
        <f aca="false">YEAR(C322)</f>
        <v>2020</v>
      </c>
      <c r="H322" s="9" t="n">
        <f aca="false">G322-F322+1</f>
        <v>2</v>
      </c>
    </row>
    <row r="323" customFormat="false" ht="15" hidden="false" customHeight="false" outlineLevel="0" collapsed="false">
      <c r="A323" s="5" t="s">
        <v>1382</v>
      </c>
      <c r="B323" s="5" t="s">
        <v>189</v>
      </c>
      <c r="C323" s="7" t="n">
        <v>44216</v>
      </c>
      <c r="D323" s="8" t="n">
        <v>4548</v>
      </c>
      <c r="E323" s="5" t="s">
        <v>1060</v>
      </c>
      <c r="F323" s="9" t="n">
        <f aca="false">YEAR(INDEX(Sinistres!$E$2:$E$1030,MATCH(B323,Sinistres!$A$2:$A$1030,0)))</f>
        <v>2019</v>
      </c>
      <c r="G323" s="9" t="n">
        <f aca="false">YEAR(C323)</f>
        <v>2021</v>
      </c>
      <c r="H323" s="9" t="n">
        <f aca="false">G323-F323+1</f>
        <v>3</v>
      </c>
    </row>
    <row r="324" customFormat="false" ht="15" hidden="false" customHeight="false" outlineLevel="0" collapsed="false">
      <c r="A324" s="5" t="s">
        <v>1383</v>
      </c>
      <c r="B324" s="5" t="s">
        <v>190</v>
      </c>
      <c r="C324" s="7" t="n">
        <v>43890</v>
      </c>
      <c r="D324" s="8" t="n">
        <v>18864</v>
      </c>
      <c r="E324" s="5" t="s">
        <v>1060</v>
      </c>
      <c r="F324" s="9" t="n">
        <f aca="false">YEAR(INDEX(Sinistres!$E$2:$E$1030,MATCH(B324,Sinistres!$A$2:$A$1030,0)))</f>
        <v>2019</v>
      </c>
      <c r="G324" s="9" t="n">
        <f aca="false">YEAR(C324)</f>
        <v>2020</v>
      </c>
      <c r="H324" s="9" t="n">
        <f aca="false">G324-F324+1</f>
        <v>2</v>
      </c>
    </row>
    <row r="325" customFormat="false" ht="15" hidden="false" customHeight="false" outlineLevel="0" collapsed="false">
      <c r="A325" s="5" t="s">
        <v>1384</v>
      </c>
      <c r="B325" s="5" t="s">
        <v>191</v>
      </c>
      <c r="C325" s="7" t="n">
        <v>43623</v>
      </c>
      <c r="D325" s="8" t="n">
        <v>2044</v>
      </c>
      <c r="E325" s="5" t="s">
        <v>1060</v>
      </c>
      <c r="F325" s="9" t="n">
        <f aca="false">YEAR(INDEX(Sinistres!$E$2:$E$1030,MATCH(B325,Sinistres!$A$2:$A$1030,0)))</f>
        <v>2019</v>
      </c>
      <c r="G325" s="9" t="n">
        <f aca="false">YEAR(C325)</f>
        <v>2019</v>
      </c>
      <c r="H325" s="9" t="n">
        <f aca="false">G325-F325+1</f>
        <v>1</v>
      </c>
    </row>
    <row r="326" customFormat="false" ht="15" hidden="false" customHeight="false" outlineLevel="0" collapsed="false">
      <c r="A326" s="5" t="s">
        <v>1385</v>
      </c>
      <c r="B326" s="5" t="s">
        <v>191</v>
      </c>
      <c r="C326" s="7" t="n">
        <v>43660</v>
      </c>
      <c r="D326" s="8" t="n">
        <v>3084</v>
      </c>
      <c r="E326" s="5" t="s">
        <v>1060</v>
      </c>
      <c r="F326" s="9" t="n">
        <f aca="false">YEAR(INDEX(Sinistres!$E$2:$E$1030,MATCH(B326,Sinistres!$A$2:$A$1030,0)))</f>
        <v>2019</v>
      </c>
      <c r="G326" s="9" t="n">
        <f aca="false">YEAR(C326)</f>
        <v>2019</v>
      </c>
      <c r="H326" s="9" t="n">
        <f aca="false">G326-F326+1</f>
        <v>1</v>
      </c>
    </row>
    <row r="327" customFormat="false" ht="15" hidden="false" customHeight="false" outlineLevel="0" collapsed="false">
      <c r="A327" s="5" t="s">
        <v>1386</v>
      </c>
      <c r="B327" s="5" t="s">
        <v>192</v>
      </c>
      <c r="C327" s="7" t="n">
        <v>43574</v>
      </c>
      <c r="D327" s="8" t="n">
        <v>3797</v>
      </c>
      <c r="E327" s="5" t="s">
        <v>1060</v>
      </c>
      <c r="F327" s="9" t="n">
        <f aca="false">YEAR(INDEX(Sinistres!$E$2:$E$1030,MATCH(B327,Sinistres!$A$2:$A$1030,0)))</f>
        <v>2019</v>
      </c>
      <c r="G327" s="9" t="n">
        <f aca="false">YEAR(C327)</f>
        <v>2019</v>
      </c>
      <c r="H327" s="9" t="n">
        <f aca="false">G327-F327+1</f>
        <v>1</v>
      </c>
    </row>
    <row r="328" customFormat="false" ht="15" hidden="false" customHeight="false" outlineLevel="0" collapsed="false">
      <c r="A328" s="5" t="s">
        <v>1387</v>
      </c>
      <c r="B328" s="5" t="s">
        <v>193</v>
      </c>
      <c r="C328" s="7" t="n">
        <v>43991</v>
      </c>
      <c r="D328" s="8" t="n">
        <v>27725</v>
      </c>
      <c r="E328" s="5" t="s">
        <v>1060</v>
      </c>
      <c r="F328" s="9" t="n">
        <f aca="false">YEAR(INDEX(Sinistres!$E$2:$E$1030,MATCH(B328,Sinistres!$A$2:$A$1030,0)))</f>
        <v>2019</v>
      </c>
      <c r="G328" s="9" t="n">
        <f aca="false">YEAR(C328)</f>
        <v>2020</v>
      </c>
      <c r="H328" s="9" t="n">
        <f aca="false">G328-F328+1</f>
        <v>2</v>
      </c>
    </row>
    <row r="329" customFormat="false" ht="15" hidden="false" customHeight="false" outlineLevel="0" collapsed="false">
      <c r="A329" s="5" t="s">
        <v>1388</v>
      </c>
      <c r="B329" s="5" t="s">
        <v>193</v>
      </c>
      <c r="C329" s="7" t="n">
        <v>44025</v>
      </c>
      <c r="D329" s="8" t="n">
        <v>16710</v>
      </c>
      <c r="E329" s="5" t="s">
        <v>1060</v>
      </c>
      <c r="F329" s="9" t="n">
        <f aca="false">YEAR(INDEX(Sinistres!$E$2:$E$1030,MATCH(B329,Sinistres!$A$2:$A$1030,0)))</f>
        <v>2019</v>
      </c>
      <c r="G329" s="9" t="n">
        <f aca="false">YEAR(C329)</f>
        <v>2020</v>
      </c>
      <c r="H329" s="9" t="n">
        <f aca="false">G329-F329+1</f>
        <v>2</v>
      </c>
    </row>
    <row r="330" customFormat="false" ht="15" hidden="false" customHeight="false" outlineLevel="0" collapsed="false">
      <c r="A330" s="5" t="s">
        <v>1389</v>
      </c>
      <c r="B330" s="5" t="s">
        <v>194</v>
      </c>
      <c r="C330" s="7" t="n">
        <v>43910</v>
      </c>
      <c r="D330" s="8" t="n">
        <v>799</v>
      </c>
      <c r="E330" s="5" t="s">
        <v>1060</v>
      </c>
      <c r="F330" s="9" t="n">
        <f aca="false">YEAR(INDEX(Sinistres!$E$2:$E$1030,MATCH(B330,Sinistres!$A$2:$A$1030,0)))</f>
        <v>2019</v>
      </c>
      <c r="G330" s="9" t="n">
        <f aca="false">YEAR(C330)</f>
        <v>2020</v>
      </c>
      <c r="H330" s="9" t="n">
        <f aca="false">G330-F330+1</f>
        <v>2</v>
      </c>
    </row>
    <row r="331" customFormat="false" ht="15" hidden="false" customHeight="false" outlineLevel="0" collapsed="false">
      <c r="A331" s="5" t="s">
        <v>1390</v>
      </c>
      <c r="B331" s="5" t="s">
        <v>194</v>
      </c>
      <c r="C331" s="7" t="n">
        <v>43965</v>
      </c>
      <c r="D331" s="8" t="n">
        <v>7571</v>
      </c>
      <c r="E331" s="5" t="s">
        <v>1060</v>
      </c>
      <c r="F331" s="9" t="n">
        <f aca="false">YEAR(INDEX(Sinistres!$E$2:$E$1030,MATCH(B331,Sinistres!$A$2:$A$1030,0)))</f>
        <v>2019</v>
      </c>
      <c r="G331" s="9" t="n">
        <f aca="false">YEAR(C331)</f>
        <v>2020</v>
      </c>
      <c r="H331" s="9" t="n">
        <f aca="false">G331-F331+1</f>
        <v>2</v>
      </c>
    </row>
    <row r="332" customFormat="false" ht="15" hidden="false" customHeight="false" outlineLevel="0" collapsed="false">
      <c r="A332" s="5" t="s">
        <v>1391</v>
      </c>
      <c r="B332" s="5" t="s">
        <v>195</v>
      </c>
      <c r="C332" s="7" t="n">
        <v>43548</v>
      </c>
      <c r="D332" s="8" t="n">
        <v>2605</v>
      </c>
      <c r="E332" s="5" t="s">
        <v>1060</v>
      </c>
      <c r="F332" s="9" t="n">
        <f aca="false">YEAR(INDEX(Sinistres!$E$2:$E$1030,MATCH(B332,Sinistres!$A$2:$A$1030,0)))</f>
        <v>2019</v>
      </c>
      <c r="G332" s="9" t="n">
        <f aca="false">YEAR(C332)</f>
        <v>2019</v>
      </c>
      <c r="H332" s="9" t="n">
        <f aca="false">G332-F332+1</f>
        <v>1</v>
      </c>
    </row>
    <row r="333" customFormat="false" ht="15" hidden="false" customHeight="false" outlineLevel="0" collapsed="false">
      <c r="A333" s="5" t="s">
        <v>1392</v>
      </c>
      <c r="B333" s="5" t="s">
        <v>196</v>
      </c>
      <c r="C333" s="7" t="n">
        <v>43628</v>
      </c>
      <c r="D333" s="8" t="n">
        <v>7138</v>
      </c>
      <c r="E333" s="5" t="s">
        <v>1060</v>
      </c>
      <c r="F333" s="9" t="n">
        <f aca="false">YEAR(INDEX(Sinistres!$E$2:$E$1030,MATCH(B333,Sinistres!$A$2:$A$1030,0)))</f>
        <v>2019</v>
      </c>
      <c r="G333" s="9" t="n">
        <f aca="false">YEAR(C333)</f>
        <v>2019</v>
      </c>
      <c r="H333" s="9" t="n">
        <f aca="false">G333-F333+1</f>
        <v>1</v>
      </c>
    </row>
    <row r="334" customFormat="false" ht="15" hidden="false" customHeight="false" outlineLevel="0" collapsed="false">
      <c r="A334" s="5" t="s">
        <v>1393</v>
      </c>
      <c r="B334" s="5" t="s">
        <v>197</v>
      </c>
      <c r="C334" s="7" t="n">
        <v>43560</v>
      </c>
      <c r="D334" s="8" t="n">
        <v>4677</v>
      </c>
      <c r="E334" s="5" t="s">
        <v>1060</v>
      </c>
      <c r="F334" s="9" t="n">
        <f aca="false">YEAR(INDEX(Sinistres!$E$2:$E$1030,MATCH(B334,Sinistres!$A$2:$A$1030,0)))</f>
        <v>2019</v>
      </c>
      <c r="G334" s="9" t="n">
        <f aca="false">YEAR(C334)</f>
        <v>2019</v>
      </c>
      <c r="H334" s="9" t="n">
        <f aca="false">G334-F334+1</f>
        <v>1</v>
      </c>
    </row>
    <row r="335" customFormat="false" ht="15" hidden="false" customHeight="false" outlineLevel="0" collapsed="false">
      <c r="A335" s="5" t="s">
        <v>1394</v>
      </c>
      <c r="B335" s="5" t="s">
        <v>198</v>
      </c>
      <c r="C335" s="7" t="n">
        <v>43725</v>
      </c>
      <c r="D335" s="8" t="n">
        <v>3305</v>
      </c>
      <c r="E335" s="5" t="s">
        <v>1060</v>
      </c>
      <c r="F335" s="9" t="n">
        <f aca="false">YEAR(INDEX(Sinistres!$E$2:$E$1030,MATCH(B335,Sinistres!$A$2:$A$1030,0)))</f>
        <v>2019</v>
      </c>
      <c r="G335" s="9" t="n">
        <f aca="false">YEAR(C335)</f>
        <v>2019</v>
      </c>
      <c r="H335" s="9" t="n">
        <f aca="false">G335-F335+1</f>
        <v>1</v>
      </c>
    </row>
    <row r="336" customFormat="false" ht="15" hidden="false" customHeight="false" outlineLevel="0" collapsed="false">
      <c r="A336" s="5" t="s">
        <v>1395</v>
      </c>
      <c r="B336" s="5" t="s">
        <v>199</v>
      </c>
      <c r="C336" s="7" t="n">
        <v>43658</v>
      </c>
      <c r="D336" s="8" t="n">
        <v>6926</v>
      </c>
      <c r="E336" s="5" t="s">
        <v>1060</v>
      </c>
      <c r="F336" s="9" t="n">
        <f aca="false">YEAR(INDEX(Sinistres!$E$2:$E$1030,MATCH(B336,Sinistres!$A$2:$A$1030,0)))</f>
        <v>2019</v>
      </c>
      <c r="G336" s="9" t="n">
        <f aca="false">YEAR(C336)</f>
        <v>2019</v>
      </c>
      <c r="H336" s="9" t="n">
        <f aca="false">G336-F336+1</f>
        <v>1</v>
      </c>
    </row>
    <row r="337" customFormat="false" ht="15" hidden="false" customHeight="false" outlineLevel="0" collapsed="false">
      <c r="A337" s="5" t="s">
        <v>1396</v>
      </c>
      <c r="B337" s="5" t="s">
        <v>200</v>
      </c>
      <c r="C337" s="7" t="n">
        <v>43594</v>
      </c>
      <c r="D337" s="8" t="n">
        <v>23689</v>
      </c>
      <c r="E337" s="5" t="s">
        <v>1060</v>
      </c>
      <c r="F337" s="9" t="n">
        <f aca="false">YEAR(INDEX(Sinistres!$E$2:$E$1030,MATCH(B337,Sinistres!$A$2:$A$1030,0)))</f>
        <v>2019</v>
      </c>
      <c r="G337" s="9" t="n">
        <f aca="false">YEAR(C337)</f>
        <v>2019</v>
      </c>
      <c r="H337" s="9" t="n">
        <f aca="false">G337-F337+1</f>
        <v>1</v>
      </c>
    </row>
    <row r="338" customFormat="false" ht="15" hidden="false" customHeight="false" outlineLevel="0" collapsed="false">
      <c r="A338" s="5" t="s">
        <v>1397</v>
      </c>
      <c r="B338" s="5" t="s">
        <v>200</v>
      </c>
      <c r="C338" s="7" t="n">
        <v>43820</v>
      </c>
      <c r="D338" s="8" t="n">
        <v>25026</v>
      </c>
      <c r="E338" s="5" t="s">
        <v>1060</v>
      </c>
      <c r="F338" s="9" t="n">
        <f aca="false">YEAR(INDEX(Sinistres!$E$2:$E$1030,MATCH(B338,Sinistres!$A$2:$A$1030,0)))</f>
        <v>2019</v>
      </c>
      <c r="G338" s="9" t="n">
        <f aca="false">YEAR(C338)</f>
        <v>2019</v>
      </c>
      <c r="H338" s="9" t="n">
        <f aca="false">G338-F338+1</f>
        <v>1</v>
      </c>
    </row>
    <row r="339" customFormat="false" ht="15" hidden="false" customHeight="false" outlineLevel="0" collapsed="false">
      <c r="A339" s="5" t="s">
        <v>1398</v>
      </c>
      <c r="B339" s="5" t="s">
        <v>201</v>
      </c>
      <c r="C339" s="7" t="n">
        <v>43788</v>
      </c>
      <c r="D339" s="8" t="n">
        <v>12128</v>
      </c>
      <c r="E339" s="5" t="s">
        <v>1060</v>
      </c>
      <c r="F339" s="9" t="n">
        <f aca="false">YEAR(INDEX(Sinistres!$E$2:$E$1030,MATCH(B339,Sinistres!$A$2:$A$1030,0)))</f>
        <v>2019</v>
      </c>
      <c r="G339" s="9" t="n">
        <f aca="false">YEAR(C339)</f>
        <v>2019</v>
      </c>
      <c r="H339" s="9" t="n">
        <f aca="false">G339-F339+1</f>
        <v>1</v>
      </c>
    </row>
    <row r="340" customFormat="false" ht="15" hidden="false" customHeight="false" outlineLevel="0" collapsed="false">
      <c r="A340" s="5" t="s">
        <v>1399</v>
      </c>
      <c r="B340" s="5" t="s">
        <v>202</v>
      </c>
      <c r="C340" s="7" t="n">
        <v>43659</v>
      </c>
      <c r="D340" s="8" t="n">
        <v>7357</v>
      </c>
      <c r="E340" s="5" t="s">
        <v>1060</v>
      </c>
      <c r="F340" s="9" t="n">
        <f aca="false">YEAR(INDEX(Sinistres!$E$2:$E$1030,MATCH(B340,Sinistres!$A$2:$A$1030,0)))</f>
        <v>2019</v>
      </c>
      <c r="G340" s="9" t="n">
        <f aca="false">YEAR(C340)</f>
        <v>2019</v>
      </c>
      <c r="H340" s="9" t="n">
        <f aca="false">G340-F340+1</f>
        <v>1</v>
      </c>
    </row>
    <row r="341" customFormat="false" ht="15" hidden="false" customHeight="false" outlineLevel="0" collapsed="false">
      <c r="A341" s="5" t="s">
        <v>1400</v>
      </c>
      <c r="B341" s="5" t="s">
        <v>203</v>
      </c>
      <c r="C341" s="7" t="n">
        <v>44040</v>
      </c>
      <c r="D341" s="8" t="n">
        <v>4962</v>
      </c>
      <c r="E341" s="5" t="s">
        <v>1060</v>
      </c>
      <c r="F341" s="9" t="n">
        <f aca="false">YEAR(INDEX(Sinistres!$E$2:$E$1030,MATCH(B341,Sinistres!$A$2:$A$1030,0)))</f>
        <v>2019</v>
      </c>
      <c r="G341" s="9" t="n">
        <f aca="false">YEAR(C341)</f>
        <v>2020</v>
      </c>
      <c r="H341" s="9" t="n">
        <f aca="false">G341-F341+1</f>
        <v>2</v>
      </c>
    </row>
    <row r="342" customFormat="false" ht="15" hidden="false" customHeight="false" outlineLevel="0" collapsed="false">
      <c r="A342" s="5" t="s">
        <v>1401</v>
      </c>
      <c r="B342" s="5" t="s">
        <v>203</v>
      </c>
      <c r="C342" s="7" t="n">
        <v>44180</v>
      </c>
      <c r="D342" s="8" t="n">
        <v>27832</v>
      </c>
      <c r="E342" s="5" t="s">
        <v>1060</v>
      </c>
      <c r="F342" s="9" t="n">
        <f aca="false">YEAR(INDEX(Sinistres!$E$2:$E$1030,MATCH(B342,Sinistres!$A$2:$A$1030,0)))</f>
        <v>2019</v>
      </c>
      <c r="G342" s="9" t="n">
        <f aca="false">YEAR(C342)</f>
        <v>2020</v>
      </c>
      <c r="H342" s="9" t="n">
        <f aca="false">G342-F342+1</f>
        <v>2</v>
      </c>
    </row>
    <row r="343" customFormat="false" ht="15" hidden="false" customHeight="false" outlineLevel="0" collapsed="false">
      <c r="A343" s="5" t="s">
        <v>1402</v>
      </c>
      <c r="B343" s="5" t="s">
        <v>204</v>
      </c>
      <c r="C343" s="7" t="n">
        <v>43782</v>
      </c>
      <c r="D343" s="8" t="n">
        <v>51682</v>
      </c>
      <c r="E343" s="5" t="s">
        <v>1060</v>
      </c>
      <c r="F343" s="9" t="n">
        <f aca="false">YEAR(INDEX(Sinistres!$E$2:$E$1030,MATCH(B343,Sinistres!$A$2:$A$1030,0)))</f>
        <v>2019</v>
      </c>
      <c r="G343" s="9" t="n">
        <f aca="false">YEAR(C343)</f>
        <v>2019</v>
      </c>
      <c r="H343" s="9" t="n">
        <f aca="false">G343-F343+1</f>
        <v>1</v>
      </c>
    </row>
    <row r="344" customFormat="false" ht="15" hidden="false" customHeight="false" outlineLevel="0" collapsed="false">
      <c r="A344" s="5" t="s">
        <v>1403</v>
      </c>
      <c r="B344" s="5" t="s">
        <v>204</v>
      </c>
      <c r="C344" s="7" t="n">
        <v>43882</v>
      </c>
      <c r="D344" s="8" t="n">
        <v>29338</v>
      </c>
      <c r="E344" s="5" t="s">
        <v>1060</v>
      </c>
      <c r="F344" s="9" t="n">
        <f aca="false">YEAR(INDEX(Sinistres!$E$2:$E$1030,MATCH(B344,Sinistres!$A$2:$A$1030,0)))</f>
        <v>2019</v>
      </c>
      <c r="G344" s="9" t="n">
        <f aca="false">YEAR(C344)</f>
        <v>2020</v>
      </c>
      <c r="H344" s="9" t="n">
        <f aca="false">G344-F344+1</f>
        <v>2</v>
      </c>
    </row>
    <row r="345" customFormat="false" ht="15" hidden="false" customHeight="false" outlineLevel="0" collapsed="false">
      <c r="A345" s="5" t="s">
        <v>1404</v>
      </c>
      <c r="B345" s="5" t="s">
        <v>204</v>
      </c>
      <c r="C345" s="7" t="n">
        <v>44056</v>
      </c>
      <c r="D345" s="8" t="n">
        <v>65364</v>
      </c>
      <c r="E345" s="5" t="s">
        <v>1060</v>
      </c>
      <c r="F345" s="9" t="n">
        <f aca="false">YEAR(INDEX(Sinistres!$E$2:$E$1030,MATCH(B345,Sinistres!$A$2:$A$1030,0)))</f>
        <v>2019</v>
      </c>
      <c r="G345" s="9" t="n">
        <f aca="false">YEAR(C345)</f>
        <v>2020</v>
      </c>
      <c r="H345" s="9" t="n">
        <f aca="false">G345-F345+1</f>
        <v>2</v>
      </c>
    </row>
    <row r="346" customFormat="false" ht="15" hidden="false" customHeight="false" outlineLevel="0" collapsed="false">
      <c r="A346" s="5" t="s">
        <v>1405</v>
      </c>
      <c r="B346" s="5" t="s">
        <v>205</v>
      </c>
      <c r="C346" s="7" t="n">
        <v>43681</v>
      </c>
      <c r="D346" s="8" t="n">
        <v>76218</v>
      </c>
      <c r="E346" s="5" t="s">
        <v>1060</v>
      </c>
      <c r="F346" s="9" t="n">
        <f aca="false">YEAR(INDEX(Sinistres!$E$2:$E$1030,MATCH(B346,Sinistres!$A$2:$A$1030,0)))</f>
        <v>2019</v>
      </c>
      <c r="G346" s="9" t="n">
        <f aca="false">YEAR(C346)</f>
        <v>2019</v>
      </c>
      <c r="H346" s="9" t="n">
        <f aca="false">G346-F346+1</f>
        <v>1</v>
      </c>
    </row>
    <row r="347" customFormat="false" ht="15" hidden="false" customHeight="false" outlineLevel="0" collapsed="false">
      <c r="A347" s="5" t="s">
        <v>1406</v>
      </c>
      <c r="B347" s="5" t="s">
        <v>205</v>
      </c>
      <c r="C347" s="7" t="n">
        <v>43922</v>
      </c>
      <c r="D347" s="8" t="n">
        <v>49695</v>
      </c>
      <c r="E347" s="5" t="s">
        <v>1060</v>
      </c>
      <c r="F347" s="9" t="n">
        <f aca="false">YEAR(INDEX(Sinistres!$E$2:$E$1030,MATCH(B347,Sinistres!$A$2:$A$1030,0)))</f>
        <v>2019</v>
      </c>
      <c r="G347" s="9" t="n">
        <f aca="false">YEAR(C347)</f>
        <v>2020</v>
      </c>
      <c r="H347" s="9" t="n">
        <f aca="false">G347-F347+1</f>
        <v>2</v>
      </c>
    </row>
    <row r="348" customFormat="false" ht="15" hidden="false" customHeight="false" outlineLevel="0" collapsed="false">
      <c r="A348" s="5" t="s">
        <v>1407</v>
      </c>
      <c r="B348" s="5" t="s">
        <v>206</v>
      </c>
      <c r="C348" s="7" t="n">
        <v>43941</v>
      </c>
      <c r="D348" s="8" t="n">
        <v>9685</v>
      </c>
      <c r="E348" s="5" t="s">
        <v>1060</v>
      </c>
      <c r="F348" s="9" t="n">
        <f aca="false">YEAR(INDEX(Sinistres!$E$2:$E$1030,MATCH(B348,Sinistres!$A$2:$A$1030,0)))</f>
        <v>2019</v>
      </c>
      <c r="G348" s="9" t="n">
        <f aca="false">YEAR(C348)</f>
        <v>2020</v>
      </c>
      <c r="H348" s="9" t="n">
        <f aca="false">G348-F348+1</f>
        <v>2</v>
      </c>
    </row>
    <row r="349" customFormat="false" ht="15" hidden="false" customHeight="false" outlineLevel="0" collapsed="false">
      <c r="A349" s="5" t="s">
        <v>1408</v>
      </c>
      <c r="B349" s="5" t="s">
        <v>206</v>
      </c>
      <c r="C349" s="7" t="n">
        <v>44098</v>
      </c>
      <c r="D349" s="8" t="n">
        <v>12072</v>
      </c>
      <c r="E349" s="5" t="s">
        <v>1060</v>
      </c>
      <c r="F349" s="9" t="n">
        <f aca="false">YEAR(INDEX(Sinistres!$E$2:$E$1030,MATCH(B349,Sinistres!$A$2:$A$1030,0)))</f>
        <v>2019</v>
      </c>
      <c r="G349" s="9" t="n">
        <f aca="false">YEAR(C349)</f>
        <v>2020</v>
      </c>
      <c r="H349" s="9" t="n">
        <f aca="false">G349-F349+1</f>
        <v>2</v>
      </c>
    </row>
    <row r="350" customFormat="false" ht="15" hidden="false" customHeight="false" outlineLevel="0" collapsed="false">
      <c r="A350" s="5" t="s">
        <v>1409</v>
      </c>
      <c r="B350" s="5" t="s">
        <v>207</v>
      </c>
      <c r="C350" s="7" t="n">
        <v>43862</v>
      </c>
      <c r="D350" s="8" t="n">
        <v>4384</v>
      </c>
      <c r="E350" s="5" t="s">
        <v>1060</v>
      </c>
      <c r="F350" s="9" t="n">
        <f aca="false">YEAR(INDEX(Sinistres!$E$2:$E$1030,MATCH(B350,Sinistres!$A$2:$A$1030,0)))</f>
        <v>2019</v>
      </c>
      <c r="G350" s="9" t="n">
        <f aca="false">YEAR(C350)</f>
        <v>2020</v>
      </c>
      <c r="H350" s="9" t="n">
        <f aca="false">G350-F350+1</f>
        <v>2</v>
      </c>
    </row>
    <row r="351" customFormat="false" ht="15" hidden="false" customHeight="false" outlineLevel="0" collapsed="false">
      <c r="A351" s="5" t="s">
        <v>1410</v>
      </c>
      <c r="B351" s="5" t="s">
        <v>208</v>
      </c>
      <c r="C351" s="7" t="n">
        <v>43869</v>
      </c>
      <c r="D351" s="8" t="n">
        <v>7693</v>
      </c>
      <c r="E351" s="5" t="s">
        <v>1060</v>
      </c>
      <c r="F351" s="9" t="n">
        <f aca="false">YEAR(INDEX(Sinistres!$E$2:$E$1030,MATCH(B351,Sinistres!$A$2:$A$1030,0)))</f>
        <v>2019</v>
      </c>
      <c r="G351" s="9" t="n">
        <f aca="false">YEAR(C351)</f>
        <v>2020</v>
      </c>
      <c r="H351" s="9" t="n">
        <f aca="false">G351-F351+1</f>
        <v>2</v>
      </c>
    </row>
    <row r="352" customFormat="false" ht="15" hidden="false" customHeight="false" outlineLevel="0" collapsed="false">
      <c r="A352" s="5" t="s">
        <v>1411</v>
      </c>
      <c r="B352" s="5" t="s">
        <v>209</v>
      </c>
      <c r="C352" s="7" t="n">
        <v>43685</v>
      </c>
      <c r="D352" s="8" t="n">
        <v>1914</v>
      </c>
      <c r="E352" s="5" t="s">
        <v>1060</v>
      </c>
      <c r="F352" s="9" t="n">
        <f aca="false">YEAR(INDEX(Sinistres!$E$2:$E$1030,MATCH(B352,Sinistres!$A$2:$A$1030,0)))</f>
        <v>2019</v>
      </c>
      <c r="G352" s="9" t="n">
        <f aca="false">YEAR(C352)</f>
        <v>2019</v>
      </c>
      <c r="H352" s="9" t="n">
        <f aca="false">G352-F352+1</f>
        <v>1</v>
      </c>
    </row>
    <row r="353" customFormat="false" ht="15" hidden="false" customHeight="false" outlineLevel="0" collapsed="false">
      <c r="A353" s="5" t="s">
        <v>1412</v>
      </c>
      <c r="B353" s="5" t="s">
        <v>209</v>
      </c>
      <c r="C353" s="7" t="n">
        <v>43716</v>
      </c>
      <c r="D353" s="8" t="n">
        <v>907</v>
      </c>
      <c r="E353" s="5" t="s">
        <v>1060</v>
      </c>
      <c r="F353" s="9" t="n">
        <f aca="false">YEAR(INDEX(Sinistres!$E$2:$E$1030,MATCH(B353,Sinistres!$A$2:$A$1030,0)))</f>
        <v>2019</v>
      </c>
      <c r="G353" s="9" t="n">
        <f aca="false">YEAR(C353)</f>
        <v>2019</v>
      </c>
      <c r="H353" s="9" t="n">
        <f aca="false">G353-F353+1</f>
        <v>1</v>
      </c>
    </row>
    <row r="354" customFormat="false" ht="15" hidden="false" customHeight="false" outlineLevel="0" collapsed="false">
      <c r="A354" s="5" t="s">
        <v>1413</v>
      </c>
      <c r="B354" s="5" t="s">
        <v>210</v>
      </c>
      <c r="C354" s="7" t="n">
        <v>43814</v>
      </c>
      <c r="D354" s="8" t="n">
        <v>30112</v>
      </c>
      <c r="E354" s="5" t="s">
        <v>1060</v>
      </c>
      <c r="F354" s="9" t="n">
        <f aca="false">YEAR(INDEX(Sinistres!$E$2:$E$1030,MATCH(B354,Sinistres!$A$2:$A$1030,0)))</f>
        <v>2019</v>
      </c>
      <c r="G354" s="9" t="n">
        <f aca="false">YEAR(C354)</f>
        <v>2019</v>
      </c>
      <c r="H354" s="9" t="n">
        <f aca="false">G354-F354+1</f>
        <v>1</v>
      </c>
    </row>
    <row r="355" customFormat="false" ht="15" hidden="false" customHeight="false" outlineLevel="0" collapsed="false">
      <c r="A355" s="5" t="s">
        <v>1414</v>
      </c>
      <c r="B355" s="5" t="s">
        <v>210</v>
      </c>
      <c r="C355" s="7" t="n">
        <v>43990</v>
      </c>
      <c r="D355" s="8" t="n">
        <v>32012</v>
      </c>
      <c r="E355" s="5" t="s">
        <v>1060</v>
      </c>
      <c r="F355" s="9" t="n">
        <f aca="false">YEAR(INDEX(Sinistres!$E$2:$E$1030,MATCH(B355,Sinistres!$A$2:$A$1030,0)))</f>
        <v>2019</v>
      </c>
      <c r="G355" s="9" t="n">
        <f aca="false">YEAR(C355)</f>
        <v>2020</v>
      </c>
      <c r="H355" s="9" t="n">
        <f aca="false">G355-F355+1</f>
        <v>2</v>
      </c>
    </row>
    <row r="356" customFormat="false" ht="15" hidden="false" customHeight="false" outlineLevel="0" collapsed="false">
      <c r="A356" s="5" t="s">
        <v>1415</v>
      </c>
      <c r="B356" s="5" t="s">
        <v>211</v>
      </c>
      <c r="C356" s="7" t="n">
        <v>43920</v>
      </c>
      <c r="D356" s="8" t="n">
        <v>36384</v>
      </c>
      <c r="E356" s="5" t="s">
        <v>1060</v>
      </c>
      <c r="F356" s="9" t="n">
        <f aca="false">YEAR(INDEX(Sinistres!$E$2:$E$1030,MATCH(B356,Sinistres!$A$2:$A$1030,0)))</f>
        <v>2019</v>
      </c>
      <c r="G356" s="9" t="n">
        <f aca="false">YEAR(C356)</f>
        <v>2020</v>
      </c>
      <c r="H356" s="9" t="n">
        <f aca="false">G356-F356+1</f>
        <v>2</v>
      </c>
    </row>
    <row r="357" customFormat="false" ht="15" hidden="false" customHeight="false" outlineLevel="0" collapsed="false">
      <c r="A357" s="5" t="s">
        <v>1416</v>
      </c>
      <c r="B357" s="5" t="s">
        <v>211</v>
      </c>
      <c r="C357" s="7" t="n">
        <v>43981</v>
      </c>
      <c r="D357" s="8" t="n">
        <v>59541</v>
      </c>
      <c r="E357" s="5" t="s">
        <v>1060</v>
      </c>
      <c r="F357" s="9" t="n">
        <f aca="false">YEAR(INDEX(Sinistres!$E$2:$E$1030,MATCH(B357,Sinistres!$A$2:$A$1030,0)))</f>
        <v>2019</v>
      </c>
      <c r="G357" s="9" t="n">
        <f aca="false">YEAR(C357)</f>
        <v>2020</v>
      </c>
      <c r="H357" s="9" t="n">
        <f aca="false">G357-F357+1</f>
        <v>2</v>
      </c>
    </row>
    <row r="358" customFormat="false" ht="15" hidden="false" customHeight="false" outlineLevel="0" collapsed="false">
      <c r="A358" s="5" t="s">
        <v>1417</v>
      </c>
      <c r="B358" s="5" t="s">
        <v>211</v>
      </c>
      <c r="C358" s="7" t="n">
        <v>44176</v>
      </c>
      <c r="D358" s="8" t="n">
        <v>71885</v>
      </c>
      <c r="E358" s="5" t="s">
        <v>1060</v>
      </c>
      <c r="F358" s="9" t="n">
        <f aca="false">YEAR(INDEX(Sinistres!$E$2:$E$1030,MATCH(B358,Sinistres!$A$2:$A$1030,0)))</f>
        <v>2019</v>
      </c>
      <c r="G358" s="9" t="n">
        <f aca="false">YEAR(C358)</f>
        <v>2020</v>
      </c>
      <c r="H358" s="9" t="n">
        <f aca="false">G358-F358+1</f>
        <v>2</v>
      </c>
    </row>
    <row r="359" customFormat="false" ht="15" hidden="false" customHeight="false" outlineLevel="0" collapsed="false">
      <c r="A359" s="5" t="s">
        <v>1418</v>
      </c>
      <c r="B359" s="5" t="s">
        <v>211</v>
      </c>
      <c r="C359" s="7" t="n">
        <v>44500</v>
      </c>
      <c r="D359" s="8" t="n">
        <v>-25236</v>
      </c>
      <c r="E359" s="5" t="s">
        <v>1088</v>
      </c>
      <c r="F359" s="9" t="n">
        <f aca="false">YEAR(INDEX(Sinistres!$E$2:$E$1030,MATCH(B359,Sinistres!$A$2:$A$1030,0)))</f>
        <v>2019</v>
      </c>
      <c r="G359" s="9" t="n">
        <f aca="false">YEAR(C359)</f>
        <v>2021</v>
      </c>
      <c r="H359" s="9" t="n">
        <f aca="false">G359-F359+1</f>
        <v>3</v>
      </c>
    </row>
    <row r="360" customFormat="false" ht="15" hidden="false" customHeight="false" outlineLevel="0" collapsed="false">
      <c r="A360" s="5" t="s">
        <v>1419</v>
      </c>
      <c r="B360" s="5" t="s">
        <v>212</v>
      </c>
      <c r="C360" s="7" t="n">
        <v>44071</v>
      </c>
      <c r="D360" s="8" t="n">
        <v>34259</v>
      </c>
      <c r="E360" s="5" t="s">
        <v>1060</v>
      </c>
      <c r="F360" s="9" t="n">
        <f aca="false">YEAR(INDEX(Sinistres!$E$2:$E$1030,MATCH(B360,Sinistres!$A$2:$A$1030,0)))</f>
        <v>2019</v>
      </c>
      <c r="G360" s="9" t="n">
        <f aca="false">YEAR(C360)</f>
        <v>2020</v>
      </c>
      <c r="H360" s="9" t="n">
        <f aca="false">G360-F360+1</f>
        <v>2</v>
      </c>
    </row>
    <row r="361" customFormat="false" ht="15" hidden="false" customHeight="false" outlineLevel="0" collapsed="false">
      <c r="A361" s="5" t="s">
        <v>1420</v>
      </c>
      <c r="B361" s="5" t="s">
        <v>212</v>
      </c>
      <c r="C361" s="7" t="n">
        <v>44164</v>
      </c>
      <c r="D361" s="8" t="n">
        <v>16778</v>
      </c>
      <c r="E361" s="5" t="s">
        <v>1060</v>
      </c>
      <c r="F361" s="9" t="n">
        <f aca="false">YEAR(INDEX(Sinistres!$E$2:$E$1030,MATCH(B361,Sinistres!$A$2:$A$1030,0)))</f>
        <v>2019</v>
      </c>
      <c r="G361" s="9" t="n">
        <f aca="false">YEAR(C361)</f>
        <v>2020</v>
      </c>
      <c r="H361" s="9" t="n">
        <f aca="false">G361-F361+1</f>
        <v>2</v>
      </c>
    </row>
    <row r="362" customFormat="false" ht="15" hidden="false" customHeight="false" outlineLevel="0" collapsed="false">
      <c r="A362" s="5" t="s">
        <v>1421</v>
      </c>
      <c r="B362" s="5" t="s">
        <v>212</v>
      </c>
      <c r="C362" s="7" t="n">
        <v>44390</v>
      </c>
      <c r="D362" s="8" t="n">
        <v>8276</v>
      </c>
      <c r="E362" s="5" t="s">
        <v>1060</v>
      </c>
      <c r="F362" s="9" t="n">
        <f aca="false">YEAR(INDEX(Sinistres!$E$2:$E$1030,MATCH(B362,Sinistres!$A$2:$A$1030,0)))</f>
        <v>2019</v>
      </c>
      <c r="G362" s="9" t="n">
        <f aca="false">YEAR(C362)</f>
        <v>2021</v>
      </c>
      <c r="H362" s="9" t="n">
        <f aca="false">G362-F362+1</f>
        <v>3</v>
      </c>
    </row>
    <row r="363" customFormat="false" ht="15" hidden="false" customHeight="false" outlineLevel="0" collapsed="false">
      <c r="A363" s="5" t="s">
        <v>1422</v>
      </c>
      <c r="B363" s="5" t="s">
        <v>213</v>
      </c>
      <c r="C363" s="7" t="n">
        <v>43783</v>
      </c>
      <c r="D363" s="8" t="n">
        <v>12777</v>
      </c>
      <c r="E363" s="5" t="s">
        <v>1060</v>
      </c>
      <c r="F363" s="9" t="n">
        <f aca="false">YEAR(INDEX(Sinistres!$E$2:$E$1030,MATCH(B363,Sinistres!$A$2:$A$1030,0)))</f>
        <v>2019</v>
      </c>
      <c r="G363" s="9" t="n">
        <f aca="false">YEAR(C363)</f>
        <v>2019</v>
      </c>
      <c r="H363" s="9" t="n">
        <f aca="false">G363-F363+1</f>
        <v>1</v>
      </c>
    </row>
    <row r="364" customFormat="false" ht="15" hidden="false" customHeight="false" outlineLevel="0" collapsed="false">
      <c r="A364" s="5" t="s">
        <v>1423</v>
      </c>
      <c r="B364" s="5" t="s">
        <v>214</v>
      </c>
      <c r="C364" s="7" t="n">
        <v>43647</v>
      </c>
      <c r="D364" s="8" t="n">
        <v>5275</v>
      </c>
      <c r="E364" s="5" t="s">
        <v>1060</v>
      </c>
      <c r="F364" s="9" t="n">
        <f aca="false">YEAR(INDEX(Sinistres!$E$2:$E$1030,MATCH(B364,Sinistres!$A$2:$A$1030,0)))</f>
        <v>2019</v>
      </c>
      <c r="G364" s="9" t="n">
        <f aca="false">YEAR(C364)</f>
        <v>2019</v>
      </c>
      <c r="H364" s="9" t="n">
        <f aca="false">G364-F364+1</f>
        <v>1</v>
      </c>
    </row>
    <row r="365" customFormat="false" ht="15" hidden="false" customHeight="false" outlineLevel="0" collapsed="false">
      <c r="A365" s="5" t="s">
        <v>1424</v>
      </c>
      <c r="B365" s="5" t="s">
        <v>215</v>
      </c>
      <c r="C365" s="7" t="n">
        <v>43655</v>
      </c>
      <c r="D365" s="8" t="n">
        <v>20289</v>
      </c>
      <c r="E365" s="5" t="s">
        <v>1060</v>
      </c>
      <c r="F365" s="9" t="n">
        <f aca="false">YEAR(INDEX(Sinistres!$E$2:$E$1030,MATCH(B365,Sinistres!$A$2:$A$1030,0)))</f>
        <v>2019</v>
      </c>
      <c r="G365" s="9" t="n">
        <f aca="false">YEAR(C365)</f>
        <v>2019</v>
      </c>
      <c r="H365" s="9" t="n">
        <f aca="false">G365-F365+1</f>
        <v>1</v>
      </c>
    </row>
    <row r="366" customFormat="false" ht="15" hidden="false" customHeight="false" outlineLevel="0" collapsed="false">
      <c r="A366" s="5" t="s">
        <v>1425</v>
      </c>
      <c r="B366" s="5" t="s">
        <v>215</v>
      </c>
      <c r="C366" s="7" t="n">
        <v>43752</v>
      </c>
      <c r="D366" s="8" t="n">
        <v>14877</v>
      </c>
      <c r="E366" s="5" t="s">
        <v>1060</v>
      </c>
      <c r="F366" s="9" t="n">
        <f aca="false">YEAR(INDEX(Sinistres!$E$2:$E$1030,MATCH(B366,Sinistres!$A$2:$A$1030,0)))</f>
        <v>2019</v>
      </c>
      <c r="G366" s="9" t="n">
        <f aca="false">YEAR(C366)</f>
        <v>2019</v>
      </c>
      <c r="H366" s="9" t="n">
        <f aca="false">G366-F366+1</f>
        <v>1</v>
      </c>
    </row>
    <row r="367" customFormat="false" ht="15" hidden="false" customHeight="false" outlineLevel="0" collapsed="false">
      <c r="A367" s="5" t="s">
        <v>1426</v>
      </c>
      <c r="B367" s="5" t="s">
        <v>215</v>
      </c>
      <c r="C367" s="7" t="n">
        <v>43816</v>
      </c>
      <c r="D367" s="8" t="n">
        <v>13028</v>
      </c>
      <c r="E367" s="5" t="s">
        <v>1060</v>
      </c>
      <c r="F367" s="9" t="n">
        <f aca="false">YEAR(INDEX(Sinistres!$E$2:$E$1030,MATCH(B367,Sinistres!$A$2:$A$1030,0)))</f>
        <v>2019</v>
      </c>
      <c r="G367" s="9" t="n">
        <f aca="false">YEAR(C367)</f>
        <v>2019</v>
      </c>
      <c r="H367" s="9" t="n">
        <f aca="false">G367-F367+1</f>
        <v>1</v>
      </c>
    </row>
    <row r="368" customFormat="false" ht="15" hidden="false" customHeight="false" outlineLevel="0" collapsed="false">
      <c r="A368" s="5" t="s">
        <v>1427</v>
      </c>
      <c r="B368" s="5" t="s">
        <v>216</v>
      </c>
      <c r="C368" s="7" t="n">
        <v>44115</v>
      </c>
      <c r="D368" s="8" t="n">
        <v>11333</v>
      </c>
      <c r="E368" s="5" t="s">
        <v>1060</v>
      </c>
      <c r="F368" s="9" t="n">
        <f aca="false">YEAR(INDEX(Sinistres!$E$2:$E$1030,MATCH(B368,Sinistres!$A$2:$A$1030,0)))</f>
        <v>2020</v>
      </c>
      <c r="G368" s="9" t="n">
        <f aca="false">YEAR(C368)</f>
        <v>2020</v>
      </c>
      <c r="H368" s="9" t="n">
        <f aca="false">G368-F368+1</f>
        <v>1</v>
      </c>
    </row>
    <row r="369" customFormat="false" ht="15" hidden="false" customHeight="false" outlineLevel="0" collapsed="false">
      <c r="A369" s="5" t="s">
        <v>1428</v>
      </c>
      <c r="B369" s="5" t="s">
        <v>217</v>
      </c>
      <c r="C369" s="7" t="n">
        <v>44293</v>
      </c>
      <c r="D369" s="8" t="n">
        <v>10886</v>
      </c>
      <c r="E369" s="5" t="s">
        <v>1060</v>
      </c>
      <c r="F369" s="9" t="n">
        <f aca="false">YEAR(INDEX(Sinistres!$E$2:$E$1030,MATCH(B369,Sinistres!$A$2:$A$1030,0)))</f>
        <v>2020</v>
      </c>
      <c r="G369" s="9" t="n">
        <f aca="false">YEAR(C369)</f>
        <v>2021</v>
      </c>
      <c r="H369" s="9" t="n">
        <f aca="false">G369-F369+1</f>
        <v>2</v>
      </c>
    </row>
    <row r="370" customFormat="false" ht="15" hidden="false" customHeight="false" outlineLevel="0" collapsed="false">
      <c r="A370" s="5" t="s">
        <v>1429</v>
      </c>
      <c r="B370" s="5" t="s">
        <v>217</v>
      </c>
      <c r="C370" s="7" t="n">
        <v>44380</v>
      </c>
      <c r="D370" s="8" t="n">
        <v>50120</v>
      </c>
      <c r="E370" s="5" t="s">
        <v>1060</v>
      </c>
      <c r="F370" s="9" t="n">
        <f aca="false">YEAR(INDEX(Sinistres!$E$2:$E$1030,MATCH(B370,Sinistres!$A$2:$A$1030,0)))</f>
        <v>2020</v>
      </c>
      <c r="G370" s="9" t="n">
        <f aca="false">YEAR(C370)</f>
        <v>2021</v>
      </c>
      <c r="H370" s="9" t="n">
        <f aca="false">G370-F370+1</f>
        <v>2</v>
      </c>
    </row>
    <row r="371" customFormat="false" ht="15" hidden="false" customHeight="false" outlineLevel="0" collapsed="false">
      <c r="A371" s="5" t="s">
        <v>1430</v>
      </c>
      <c r="B371" s="5" t="s">
        <v>217</v>
      </c>
      <c r="C371" s="7" t="n">
        <v>44657</v>
      </c>
      <c r="D371" s="8" t="n">
        <v>11324</v>
      </c>
      <c r="E371" s="5" t="s">
        <v>1060</v>
      </c>
      <c r="F371" s="9" t="n">
        <f aca="false">YEAR(INDEX(Sinistres!$E$2:$E$1030,MATCH(B371,Sinistres!$A$2:$A$1030,0)))</f>
        <v>2020</v>
      </c>
      <c r="G371" s="9" t="n">
        <f aca="false">YEAR(C371)</f>
        <v>2022</v>
      </c>
      <c r="H371" s="9" t="n">
        <f aca="false">G371-F371+1</f>
        <v>3</v>
      </c>
    </row>
    <row r="372" customFormat="false" ht="15" hidden="false" customHeight="false" outlineLevel="0" collapsed="false">
      <c r="A372" s="5" t="s">
        <v>1431</v>
      </c>
      <c r="B372" s="5" t="s">
        <v>218</v>
      </c>
      <c r="C372" s="7" t="n">
        <v>44242</v>
      </c>
      <c r="D372" s="8" t="n">
        <v>13767</v>
      </c>
      <c r="E372" s="5" t="s">
        <v>1060</v>
      </c>
      <c r="F372" s="9" t="n">
        <f aca="false">YEAR(INDEX(Sinistres!$E$2:$E$1030,MATCH(B372,Sinistres!$A$2:$A$1030,0)))</f>
        <v>2020</v>
      </c>
      <c r="G372" s="9" t="n">
        <f aca="false">YEAR(C372)</f>
        <v>2021</v>
      </c>
      <c r="H372" s="9" t="n">
        <f aca="false">G372-F372+1</f>
        <v>2</v>
      </c>
    </row>
    <row r="373" customFormat="false" ht="15" hidden="false" customHeight="false" outlineLevel="0" collapsed="false">
      <c r="A373" s="5" t="s">
        <v>1432</v>
      </c>
      <c r="B373" s="5" t="s">
        <v>219</v>
      </c>
      <c r="C373" s="7" t="n">
        <v>44518</v>
      </c>
      <c r="D373" s="8" t="n">
        <v>14325</v>
      </c>
      <c r="E373" s="5" t="s">
        <v>1060</v>
      </c>
      <c r="F373" s="9" t="n">
        <f aca="false">YEAR(INDEX(Sinistres!$E$2:$E$1030,MATCH(B373,Sinistres!$A$2:$A$1030,0)))</f>
        <v>2020</v>
      </c>
      <c r="G373" s="9" t="n">
        <f aca="false">YEAR(C373)</f>
        <v>2021</v>
      </c>
      <c r="H373" s="9" t="n">
        <f aca="false">G373-F373+1</f>
        <v>2</v>
      </c>
    </row>
    <row r="374" customFormat="false" ht="15" hidden="false" customHeight="false" outlineLevel="0" collapsed="false">
      <c r="A374" s="5" t="s">
        <v>1433</v>
      </c>
      <c r="B374" s="5" t="s">
        <v>219</v>
      </c>
      <c r="C374" s="7" t="n">
        <v>44663</v>
      </c>
      <c r="D374" s="8" t="n">
        <v>11282</v>
      </c>
      <c r="E374" s="5" t="s">
        <v>1060</v>
      </c>
      <c r="F374" s="9" t="n">
        <f aca="false">YEAR(INDEX(Sinistres!$E$2:$E$1030,MATCH(B374,Sinistres!$A$2:$A$1030,0)))</f>
        <v>2020</v>
      </c>
      <c r="G374" s="9" t="n">
        <f aca="false">YEAR(C374)</f>
        <v>2022</v>
      </c>
      <c r="H374" s="9" t="n">
        <f aca="false">G374-F374+1</f>
        <v>3</v>
      </c>
    </row>
    <row r="375" customFormat="false" ht="15" hidden="false" customHeight="false" outlineLevel="0" collapsed="false">
      <c r="A375" s="5" t="s">
        <v>1434</v>
      </c>
      <c r="B375" s="5" t="s">
        <v>219</v>
      </c>
      <c r="C375" s="7" t="n">
        <v>44822</v>
      </c>
      <c r="D375" s="8" t="n">
        <v>-4175</v>
      </c>
      <c r="E375" s="5" t="s">
        <v>1088</v>
      </c>
      <c r="F375" s="9" t="n">
        <f aca="false">YEAR(INDEX(Sinistres!$E$2:$E$1030,MATCH(B375,Sinistres!$A$2:$A$1030,0)))</f>
        <v>2020</v>
      </c>
      <c r="G375" s="9" t="n">
        <f aca="false">YEAR(C375)</f>
        <v>2022</v>
      </c>
      <c r="H375" s="9" t="n">
        <f aca="false">G375-F375+1</f>
        <v>3</v>
      </c>
    </row>
    <row r="376" customFormat="false" ht="15" hidden="false" customHeight="false" outlineLevel="0" collapsed="false">
      <c r="A376" s="5" t="s">
        <v>1435</v>
      </c>
      <c r="B376" s="5" t="s">
        <v>220</v>
      </c>
      <c r="C376" s="7" t="n">
        <v>44637</v>
      </c>
      <c r="D376" s="8" t="n">
        <v>24645</v>
      </c>
      <c r="E376" s="5" t="s">
        <v>1060</v>
      </c>
      <c r="F376" s="9" t="n">
        <f aca="false">YEAR(INDEX(Sinistres!$E$2:$E$1030,MATCH(B376,Sinistres!$A$2:$A$1030,0)))</f>
        <v>2020</v>
      </c>
      <c r="G376" s="9" t="n">
        <f aca="false">YEAR(C376)</f>
        <v>2022</v>
      </c>
      <c r="H376" s="9" t="n">
        <f aca="false">G376-F376+1</f>
        <v>3</v>
      </c>
    </row>
    <row r="377" customFormat="false" ht="15" hidden="false" customHeight="false" outlineLevel="0" collapsed="false">
      <c r="A377" s="5" t="s">
        <v>1436</v>
      </c>
      <c r="B377" s="5" t="s">
        <v>220</v>
      </c>
      <c r="C377" s="7" t="n">
        <v>44907</v>
      </c>
      <c r="D377" s="8" t="n">
        <v>89410</v>
      </c>
      <c r="E377" s="5" t="s">
        <v>1060</v>
      </c>
      <c r="F377" s="9" t="n">
        <f aca="false">YEAR(INDEX(Sinistres!$E$2:$E$1030,MATCH(B377,Sinistres!$A$2:$A$1030,0)))</f>
        <v>2020</v>
      </c>
      <c r="G377" s="9" t="n">
        <f aca="false">YEAR(C377)</f>
        <v>2022</v>
      </c>
      <c r="H377" s="9" t="n">
        <f aca="false">G377-F377+1</f>
        <v>3</v>
      </c>
    </row>
    <row r="378" customFormat="false" ht="15" hidden="false" customHeight="false" outlineLevel="0" collapsed="false">
      <c r="A378" s="5" t="s">
        <v>1437</v>
      </c>
      <c r="B378" s="5" t="s">
        <v>220</v>
      </c>
      <c r="C378" s="7" t="n">
        <v>45499</v>
      </c>
      <c r="D378" s="8" t="n">
        <v>46298</v>
      </c>
      <c r="E378" s="5" t="s">
        <v>1060</v>
      </c>
      <c r="F378" s="9" t="n">
        <f aca="false">YEAR(INDEX(Sinistres!$E$2:$E$1030,MATCH(B378,Sinistres!$A$2:$A$1030,0)))</f>
        <v>2020</v>
      </c>
      <c r="G378" s="9" t="n">
        <f aca="false">YEAR(C378)</f>
        <v>2024</v>
      </c>
      <c r="H378" s="9" t="n">
        <f aca="false">G378-F378+1</f>
        <v>5</v>
      </c>
    </row>
    <row r="379" customFormat="false" ht="15" hidden="false" customHeight="false" outlineLevel="0" collapsed="false">
      <c r="A379" s="5" t="s">
        <v>1438</v>
      </c>
      <c r="B379" s="5" t="s">
        <v>220</v>
      </c>
      <c r="C379" s="7" t="n">
        <v>45581</v>
      </c>
      <c r="D379" s="8" t="n">
        <v>87360</v>
      </c>
      <c r="E379" s="5" t="s">
        <v>1060</v>
      </c>
      <c r="F379" s="9" t="n">
        <f aca="false">YEAR(INDEX(Sinistres!$E$2:$E$1030,MATCH(B379,Sinistres!$A$2:$A$1030,0)))</f>
        <v>2020</v>
      </c>
      <c r="G379" s="9" t="n">
        <f aca="false">YEAR(C379)</f>
        <v>2024</v>
      </c>
      <c r="H379" s="9" t="n">
        <f aca="false">G379-F379+1</f>
        <v>5</v>
      </c>
    </row>
    <row r="380" customFormat="false" ht="15" hidden="false" customHeight="false" outlineLevel="0" collapsed="false">
      <c r="A380" s="5" t="s">
        <v>1439</v>
      </c>
      <c r="B380" s="5" t="s">
        <v>221</v>
      </c>
      <c r="C380" s="7" t="n">
        <v>44306</v>
      </c>
      <c r="D380" s="8" t="n">
        <v>7193</v>
      </c>
      <c r="E380" s="5" t="s">
        <v>1060</v>
      </c>
      <c r="F380" s="9" t="n">
        <f aca="false">YEAR(INDEX(Sinistres!$E$2:$E$1030,MATCH(B380,Sinistres!$A$2:$A$1030,0)))</f>
        <v>2020</v>
      </c>
      <c r="G380" s="9" t="n">
        <f aca="false">YEAR(C380)</f>
        <v>2021</v>
      </c>
      <c r="H380" s="9" t="n">
        <f aca="false">G380-F380+1</f>
        <v>2</v>
      </c>
    </row>
    <row r="381" customFormat="false" ht="15" hidden="false" customHeight="false" outlineLevel="0" collapsed="false">
      <c r="A381" s="5" t="s">
        <v>1440</v>
      </c>
      <c r="B381" s="5" t="s">
        <v>221</v>
      </c>
      <c r="C381" s="7" t="n">
        <v>44404</v>
      </c>
      <c r="D381" s="8" t="n">
        <v>19395</v>
      </c>
      <c r="E381" s="5" t="s">
        <v>1060</v>
      </c>
      <c r="F381" s="9" t="n">
        <f aca="false">YEAR(INDEX(Sinistres!$E$2:$E$1030,MATCH(B381,Sinistres!$A$2:$A$1030,0)))</f>
        <v>2020</v>
      </c>
      <c r="G381" s="9" t="n">
        <f aca="false">YEAR(C381)</f>
        <v>2021</v>
      </c>
      <c r="H381" s="9" t="n">
        <f aca="false">G381-F381+1</f>
        <v>2</v>
      </c>
    </row>
    <row r="382" customFormat="false" ht="15" hidden="false" customHeight="false" outlineLevel="0" collapsed="false">
      <c r="A382" s="5" t="s">
        <v>1441</v>
      </c>
      <c r="B382" s="5" t="s">
        <v>222</v>
      </c>
      <c r="C382" s="7" t="n">
        <v>44025</v>
      </c>
      <c r="D382" s="8" t="n">
        <v>4111</v>
      </c>
      <c r="E382" s="5" t="s">
        <v>1060</v>
      </c>
      <c r="F382" s="9" t="n">
        <f aca="false">YEAR(INDEX(Sinistres!$E$2:$E$1030,MATCH(B382,Sinistres!$A$2:$A$1030,0)))</f>
        <v>2020</v>
      </c>
      <c r="G382" s="9" t="n">
        <f aca="false">YEAR(C382)</f>
        <v>2020</v>
      </c>
      <c r="H382" s="9" t="n">
        <f aca="false">G382-F382+1</f>
        <v>1</v>
      </c>
    </row>
    <row r="383" customFormat="false" ht="15" hidden="false" customHeight="false" outlineLevel="0" collapsed="false">
      <c r="A383" s="5" t="s">
        <v>1442</v>
      </c>
      <c r="B383" s="5" t="s">
        <v>223</v>
      </c>
      <c r="C383" s="7" t="n">
        <v>44180</v>
      </c>
      <c r="D383" s="8" t="n">
        <v>5672</v>
      </c>
      <c r="E383" s="5" t="s">
        <v>1060</v>
      </c>
      <c r="F383" s="9" t="n">
        <f aca="false">YEAR(INDEX(Sinistres!$E$2:$E$1030,MATCH(B383,Sinistres!$A$2:$A$1030,0)))</f>
        <v>2020</v>
      </c>
      <c r="G383" s="9" t="n">
        <f aca="false">YEAR(C383)</f>
        <v>2020</v>
      </c>
      <c r="H383" s="9" t="n">
        <f aca="false">G383-F383+1</f>
        <v>1</v>
      </c>
    </row>
    <row r="384" customFormat="false" ht="15" hidden="false" customHeight="false" outlineLevel="0" collapsed="false">
      <c r="A384" s="5" t="s">
        <v>1443</v>
      </c>
      <c r="B384" s="5" t="s">
        <v>224</v>
      </c>
      <c r="C384" s="7" t="n">
        <v>44176</v>
      </c>
      <c r="D384" s="8" t="n">
        <v>5795</v>
      </c>
      <c r="E384" s="5" t="s">
        <v>1060</v>
      </c>
      <c r="F384" s="9" t="n">
        <f aca="false">YEAR(INDEX(Sinistres!$E$2:$E$1030,MATCH(B384,Sinistres!$A$2:$A$1030,0)))</f>
        <v>2020</v>
      </c>
      <c r="G384" s="9" t="n">
        <f aca="false">YEAR(C384)</f>
        <v>2020</v>
      </c>
      <c r="H384" s="9" t="n">
        <f aca="false">G384-F384+1</f>
        <v>1</v>
      </c>
    </row>
    <row r="385" customFormat="false" ht="15" hidden="false" customHeight="false" outlineLevel="0" collapsed="false">
      <c r="A385" s="5" t="s">
        <v>1444</v>
      </c>
      <c r="B385" s="5" t="s">
        <v>225</v>
      </c>
      <c r="C385" s="7" t="n">
        <v>44207</v>
      </c>
      <c r="D385" s="8" t="n">
        <v>44684</v>
      </c>
      <c r="E385" s="5" t="s">
        <v>1060</v>
      </c>
      <c r="F385" s="9" t="n">
        <f aca="false">YEAR(INDEX(Sinistres!$E$2:$E$1030,MATCH(B385,Sinistres!$A$2:$A$1030,0)))</f>
        <v>2020</v>
      </c>
      <c r="G385" s="9" t="n">
        <f aca="false">YEAR(C385)</f>
        <v>2021</v>
      </c>
      <c r="H385" s="9" t="n">
        <f aca="false">G385-F385+1</f>
        <v>2</v>
      </c>
    </row>
    <row r="386" customFormat="false" ht="15" hidden="false" customHeight="false" outlineLevel="0" collapsed="false">
      <c r="A386" s="5" t="s">
        <v>1445</v>
      </c>
      <c r="B386" s="5" t="s">
        <v>225</v>
      </c>
      <c r="C386" s="7" t="n">
        <v>44298</v>
      </c>
      <c r="D386" s="8" t="n">
        <v>18555</v>
      </c>
      <c r="E386" s="5" t="s">
        <v>1060</v>
      </c>
      <c r="F386" s="9" t="n">
        <f aca="false">YEAR(INDEX(Sinistres!$E$2:$E$1030,MATCH(B386,Sinistres!$A$2:$A$1030,0)))</f>
        <v>2020</v>
      </c>
      <c r="G386" s="9" t="n">
        <f aca="false">YEAR(C386)</f>
        <v>2021</v>
      </c>
      <c r="H386" s="9" t="n">
        <f aca="false">G386-F386+1</f>
        <v>2</v>
      </c>
    </row>
    <row r="387" customFormat="false" ht="15" hidden="false" customHeight="false" outlineLevel="0" collapsed="false">
      <c r="A387" s="5" t="s">
        <v>1446</v>
      </c>
      <c r="B387" s="5" t="s">
        <v>225</v>
      </c>
      <c r="C387" s="7" t="n">
        <v>45903</v>
      </c>
      <c r="D387" s="8" t="n">
        <v>31787</v>
      </c>
      <c r="E387" s="5" t="s">
        <v>1060</v>
      </c>
      <c r="F387" s="9" t="n">
        <f aca="false">YEAR(INDEX(Sinistres!$E$2:$E$1030,MATCH(B387,Sinistres!$A$2:$A$1030,0)))</f>
        <v>2020</v>
      </c>
      <c r="G387" s="9" t="n">
        <f aca="false">YEAR(C387)</f>
        <v>2025</v>
      </c>
      <c r="H387" s="9" t="n">
        <f aca="false">G387-F387+1</f>
        <v>6</v>
      </c>
    </row>
    <row r="388" customFormat="false" ht="15" hidden="false" customHeight="false" outlineLevel="0" collapsed="false">
      <c r="A388" s="5" t="s">
        <v>1447</v>
      </c>
      <c r="B388" s="5" t="s">
        <v>226</v>
      </c>
      <c r="C388" s="7" t="n">
        <v>44626</v>
      </c>
      <c r="D388" s="8" t="n">
        <v>33539</v>
      </c>
      <c r="E388" s="5" t="s">
        <v>1060</v>
      </c>
      <c r="F388" s="9" t="n">
        <f aca="false">YEAR(INDEX(Sinistres!$E$2:$E$1030,MATCH(B388,Sinistres!$A$2:$A$1030,0)))</f>
        <v>2020</v>
      </c>
      <c r="G388" s="9" t="n">
        <f aca="false">YEAR(C388)</f>
        <v>2022</v>
      </c>
      <c r="H388" s="9" t="n">
        <f aca="false">G388-F388+1</f>
        <v>3</v>
      </c>
    </row>
    <row r="389" customFormat="false" ht="15" hidden="false" customHeight="false" outlineLevel="0" collapsed="false">
      <c r="A389" s="5" t="s">
        <v>1448</v>
      </c>
      <c r="B389" s="5" t="s">
        <v>226</v>
      </c>
      <c r="C389" s="7" t="n">
        <v>44812</v>
      </c>
      <c r="D389" s="8" t="n">
        <v>3326</v>
      </c>
      <c r="E389" s="5" t="s">
        <v>1060</v>
      </c>
      <c r="F389" s="9" t="n">
        <f aca="false">YEAR(INDEX(Sinistres!$E$2:$E$1030,MATCH(B389,Sinistres!$A$2:$A$1030,0)))</f>
        <v>2020</v>
      </c>
      <c r="G389" s="9" t="n">
        <f aca="false">YEAR(C389)</f>
        <v>2022</v>
      </c>
      <c r="H389" s="9" t="n">
        <f aca="false">G389-F389+1</f>
        <v>3</v>
      </c>
    </row>
    <row r="390" customFormat="false" ht="15" hidden="false" customHeight="false" outlineLevel="0" collapsed="false">
      <c r="A390" s="5" t="s">
        <v>1449</v>
      </c>
      <c r="B390" s="5" t="s">
        <v>226</v>
      </c>
      <c r="C390" s="7" t="n">
        <v>44813</v>
      </c>
      <c r="D390" s="8" t="n">
        <v>7818</v>
      </c>
      <c r="E390" s="5" t="s">
        <v>1060</v>
      </c>
      <c r="F390" s="9" t="n">
        <f aca="false">YEAR(INDEX(Sinistres!$E$2:$E$1030,MATCH(B390,Sinistres!$A$2:$A$1030,0)))</f>
        <v>2020</v>
      </c>
      <c r="G390" s="9" t="n">
        <f aca="false">YEAR(C390)</f>
        <v>2022</v>
      </c>
      <c r="H390" s="9" t="n">
        <f aca="false">G390-F390+1</f>
        <v>3</v>
      </c>
    </row>
    <row r="391" customFormat="false" ht="15" hidden="false" customHeight="false" outlineLevel="0" collapsed="false">
      <c r="A391" s="5" t="s">
        <v>1450</v>
      </c>
      <c r="B391" s="5" t="s">
        <v>227</v>
      </c>
      <c r="C391" s="7" t="n">
        <v>43988</v>
      </c>
      <c r="D391" s="8" t="n">
        <v>5176</v>
      </c>
      <c r="E391" s="5" t="s">
        <v>1060</v>
      </c>
      <c r="F391" s="9" t="n">
        <f aca="false">YEAR(INDEX(Sinistres!$E$2:$E$1030,MATCH(B391,Sinistres!$A$2:$A$1030,0)))</f>
        <v>2020</v>
      </c>
      <c r="G391" s="9" t="n">
        <f aca="false">YEAR(C391)</f>
        <v>2020</v>
      </c>
      <c r="H391" s="9" t="n">
        <f aca="false">G391-F391+1</f>
        <v>1</v>
      </c>
    </row>
    <row r="392" customFormat="false" ht="15" hidden="false" customHeight="false" outlineLevel="0" collapsed="false">
      <c r="A392" s="5" t="s">
        <v>1451</v>
      </c>
      <c r="B392" s="5" t="s">
        <v>228</v>
      </c>
      <c r="C392" s="7" t="n">
        <v>44082</v>
      </c>
      <c r="D392" s="8" t="n">
        <v>16979</v>
      </c>
      <c r="E392" s="5" t="s">
        <v>1060</v>
      </c>
      <c r="F392" s="9" t="n">
        <f aca="false">YEAR(INDEX(Sinistres!$E$2:$E$1030,MATCH(B392,Sinistres!$A$2:$A$1030,0)))</f>
        <v>2020</v>
      </c>
      <c r="G392" s="9" t="n">
        <f aca="false">YEAR(C392)</f>
        <v>2020</v>
      </c>
      <c r="H392" s="9" t="n">
        <f aca="false">G392-F392+1</f>
        <v>1</v>
      </c>
    </row>
    <row r="393" customFormat="false" ht="15" hidden="false" customHeight="false" outlineLevel="0" collapsed="false">
      <c r="A393" s="5" t="s">
        <v>1452</v>
      </c>
      <c r="B393" s="5" t="s">
        <v>228</v>
      </c>
      <c r="C393" s="7" t="n">
        <v>44580</v>
      </c>
      <c r="D393" s="8" t="n">
        <v>4556</v>
      </c>
      <c r="E393" s="5" t="s">
        <v>1060</v>
      </c>
      <c r="F393" s="9" t="n">
        <f aca="false">YEAR(INDEX(Sinistres!$E$2:$E$1030,MATCH(B393,Sinistres!$A$2:$A$1030,0)))</f>
        <v>2020</v>
      </c>
      <c r="G393" s="9" t="n">
        <f aca="false">YEAR(C393)</f>
        <v>2022</v>
      </c>
      <c r="H393" s="9" t="n">
        <f aca="false">G393-F393+1</f>
        <v>3</v>
      </c>
    </row>
    <row r="394" customFormat="false" ht="15" hidden="false" customHeight="false" outlineLevel="0" collapsed="false">
      <c r="A394" s="5" t="s">
        <v>1453</v>
      </c>
      <c r="B394" s="5" t="s">
        <v>229</v>
      </c>
      <c r="C394" s="7" t="n">
        <v>44015</v>
      </c>
      <c r="D394" s="8" t="n">
        <v>104625</v>
      </c>
      <c r="E394" s="5" t="s">
        <v>1060</v>
      </c>
      <c r="F394" s="9" t="n">
        <f aca="false">YEAR(INDEX(Sinistres!$E$2:$E$1030,MATCH(B394,Sinistres!$A$2:$A$1030,0)))</f>
        <v>2020</v>
      </c>
      <c r="G394" s="9" t="n">
        <f aca="false">YEAR(C394)</f>
        <v>2020</v>
      </c>
      <c r="H394" s="9" t="n">
        <f aca="false">G394-F394+1</f>
        <v>1</v>
      </c>
    </row>
    <row r="395" customFormat="false" ht="15" hidden="false" customHeight="false" outlineLevel="0" collapsed="false">
      <c r="A395" s="5" t="s">
        <v>1454</v>
      </c>
      <c r="B395" s="5" t="s">
        <v>229</v>
      </c>
      <c r="C395" s="7" t="n">
        <v>44332</v>
      </c>
      <c r="D395" s="8" t="n">
        <v>53934</v>
      </c>
      <c r="E395" s="5" t="s">
        <v>1060</v>
      </c>
      <c r="F395" s="9" t="n">
        <f aca="false">YEAR(INDEX(Sinistres!$E$2:$E$1030,MATCH(B395,Sinistres!$A$2:$A$1030,0)))</f>
        <v>2020</v>
      </c>
      <c r="G395" s="9" t="n">
        <f aca="false">YEAR(C395)</f>
        <v>2021</v>
      </c>
      <c r="H395" s="9" t="n">
        <f aca="false">G395-F395+1</f>
        <v>2</v>
      </c>
    </row>
    <row r="396" customFormat="false" ht="15" hidden="false" customHeight="false" outlineLevel="0" collapsed="false">
      <c r="A396" s="5" t="s">
        <v>1455</v>
      </c>
      <c r="B396" s="5" t="s">
        <v>230</v>
      </c>
      <c r="C396" s="7" t="n">
        <v>44232</v>
      </c>
      <c r="D396" s="8" t="n">
        <v>5405</v>
      </c>
      <c r="E396" s="5" t="s">
        <v>1060</v>
      </c>
      <c r="F396" s="9" t="n">
        <f aca="false">YEAR(INDEX(Sinistres!$E$2:$E$1030,MATCH(B396,Sinistres!$A$2:$A$1030,0)))</f>
        <v>2020</v>
      </c>
      <c r="G396" s="9" t="n">
        <f aca="false">YEAR(C396)</f>
        <v>2021</v>
      </c>
      <c r="H396" s="9" t="n">
        <f aca="false">G396-F396+1</f>
        <v>2</v>
      </c>
    </row>
    <row r="397" customFormat="false" ht="15" hidden="false" customHeight="false" outlineLevel="0" collapsed="false">
      <c r="A397" s="5" t="s">
        <v>1456</v>
      </c>
      <c r="B397" s="5" t="s">
        <v>230</v>
      </c>
      <c r="C397" s="7" t="n">
        <v>44264</v>
      </c>
      <c r="D397" s="8" t="n">
        <v>2733</v>
      </c>
      <c r="E397" s="5" t="s">
        <v>1060</v>
      </c>
      <c r="F397" s="9" t="n">
        <f aca="false">YEAR(INDEX(Sinistres!$E$2:$E$1030,MATCH(B397,Sinistres!$A$2:$A$1030,0)))</f>
        <v>2020</v>
      </c>
      <c r="G397" s="9" t="n">
        <f aca="false">YEAR(C397)</f>
        <v>2021</v>
      </c>
      <c r="H397" s="9" t="n">
        <f aca="false">G397-F397+1</f>
        <v>2</v>
      </c>
    </row>
    <row r="398" customFormat="false" ht="15" hidden="false" customHeight="false" outlineLevel="0" collapsed="false">
      <c r="A398" s="5" t="s">
        <v>1457</v>
      </c>
      <c r="B398" s="5" t="s">
        <v>231</v>
      </c>
      <c r="C398" s="7" t="n">
        <v>44085</v>
      </c>
      <c r="D398" s="8" t="n">
        <v>30814</v>
      </c>
      <c r="E398" s="5" t="s">
        <v>1060</v>
      </c>
      <c r="F398" s="9" t="n">
        <f aca="false">YEAR(INDEX(Sinistres!$E$2:$E$1030,MATCH(B398,Sinistres!$A$2:$A$1030,0)))</f>
        <v>2020</v>
      </c>
      <c r="G398" s="9" t="n">
        <f aca="false">YEAR(C398)</f>
        <v>2020</v>
      </c>
      <c r="H398" s="9" t="n">
        <f aca="false">G398-F398+1</f>
        <v>1</v>
      </c>
    </row>
    <row r="399" customFormat="false" ht="15" hidden="false" customHeight="false" outlineLevel="0" collapsed="false">
      <c r="A399" s="5" t="s">
        <v>1458</v>
      </c>
      <c r="B399" s="5" t="s">
        <v>231</v>
      </c>
      <c r="C399" s="7" t="n">
        <v>44158</v>
      </c>
      <c r="D399" s="8" t="n">
        <v>11851</v>
      </c>
      <c r="E399" s="5" t="s">
        <v>1060</v>
      </c>
      <c r="F399" s="9" t="n">
        <f aca="false">YEAR(INDEX(Sinistres!$E$2:$E$1030,MATCH(B399,Sinistres!$A$2:$A$1030,0)))</f>
        <v>2020</v>
      </c>
      <c r="G399" s="9" t="n">
        <f aca="false">YEAR(C399)</f>
        <v>2020</v>
      </c>
      <c r="H399" s="9" t="n">
        <f aca="false">G399-F399+1</f>
        <v>1</v>
      </c>
    </row>
    <row r="400" customFormat="false" ht="15" hidden="false" customHeight="false" outlineLevel="0" collapsed="false">
      <c r="A400" s="5" t="s">
        <v>1459</v>
      </c>
      <c r="B400" s="5" t="s">
        <v>231</v>
      </c>
      <c r="C400" s="7" t="n">
        <v>44388</v>
      </c>
      <c r="D400" s="8" t="n">
        <v>10088</v>
      </c>
      <c r="E400" s="5" t="s">
        <v>1060</v>
      </c>
      <c r="F400" s="9" t="n">
        <f aca="false">YEAR(INDEX(Sinistres!$E$2:$E$1030,MATCH(B400,Sinistres!$A$2:$A$1030,0)))</f>
        <v>2020</v>
      </c>
      <c r="G400" s="9" t="n">
        <f aca="false">YEAR(C400)</f>
        <v>2021</v>
      </c>
      <c r="H400" s="9" t="n">
        <f aca="false">G400-F400+1</f>
        <v>2</v>
      </c>
    </row>
    <row r="401" customFormat="false" ht="15" hidden="false" customHeight="false" outlineLevel="0" collapsed="false">
      <c r="A401" s="5" t="s">
        <v>1460</v>
      </c>
      <c r="B401" s="5" t="s">
        <v>232</v>
      </c>
      <c r="C401" s="7" t="n">
        <v>44204</v>
      </c>
      <c r="D401" s="8" t="n">
        <v>12904</v>
      </c>
      <c r="E401" s="5" t="s">
        <v>1060</v>
      </c>
      <c r="F401" s="9" t="n">
        <f aca="false">YEAR(INDEX(Sinistres!$E$2:$E$1030,MATCH(B401,Sinistres!$A$2:$A$1030,0)))</f>
        <v>2020</v>
      </c>
      <c r="G401" s="9" t="n">
        <f aca="false">YEAR(C401)</f>
        <v>2021</v>
      </c>
      <c r="H401" s="9" t="n">
        <f aca="false">G401-F401+1</f>
        <v>2</v>
      </c>
    </row>
    <row r="402" customFormat="false" ht="15" hidden="false" customHeight="false" outlineLevel="0" collapsed="false">
      <c r="A402" s="5" t="s">
        <v>1461</v>
      </c>
      <c r="B402" s="5" t="s">
        <v>232</v>
      </c>
      <c r="C402" s="7" t="n">
        <v>44357</v>
      </c>
      <c r="D402" s="8" t="n">
        <v>17832</v>
      </c>
      <c r="E402" s="5" t="s">
        <v>1060</v>
      </c>
      <c r="F402" s="9" t="n">
        <f aca="false">YEAR(INDEX(Sinistres!$E$2:$E$1030,MATCH(B402,Sinistres!$A$2:$A$1030,0)))</f>
        <v>2020</v>
      </c>
      <c r="G402" s="9" t="n">
        <f aca="false">YEAR(C402)</f>
        <v>2021</v>
      </c>
      <c r="H402" s="9" t="n">
        <f aca="false">G402-F402+1</f>
        <v>2</v>
      </c>
    </row>
    <row r="403" customFormat="false" ht="15" hidden="false" customHeight="false" outlineLevel="0" collapsed="false">
      <c r="A403" s="5" t="s">
        <v>1462</v>
      </c>
      <c r="B403" s="5" t="s">
        <v>232</v>
      </c>
      <c r="C403" s="7" t="n">
        <v>44415</v>
      </c>
      <c r="D403" s="8" t="n">
        <v>64501</v>
      </c>
      <c r="E403" s="5" t="s">
        <v>1060</v>
      </c>
      <c r="F403" s="9" t="n">
        <f aca="false">YEAR(INDEX(Sinistres!$E$2:$E$1030,MATCH(B403,Sinistres!$A$2:$A$1030,0)))</f>
        <v>2020</v>
      </c>
      <c r="G403" s="9" t="n">
        <f aca="false">YEAR(C403)</f>
        <v>2021</v>
      </c>
      <c r="H403" s="9" t="n">
        <f aca="false">G403-F403+1</f>
        <v>2</v>
      </c>
    </row>
    <row r="404" customFormat="false" ht="15" hidden="false" customHeight="false" outlineLevel="0" collapsed="false">
      <c r="A404" s="5" t="s">
        <v>1463</v>
      </c>
      <c r="B404" s="5" t="s">
        <v>233</v>
      </c>
      <c r="C404" s="7" t="n">
        <v>44296</v>
      </c>
      <c r="D404" s="8" t="n">
        <v>15169</v>
      </c>
      <c r="E404" s="5" t="s">
        <v>1060</v>
      </c>
      <c r="F404" s="9" t="n">
        <f aca="false">YEAR(INDEX(Sinistres!$E$2:$E$1030,MATCH(B404,Sinistres!$A$2:$A$1030,0)))</f>
        <v>2020</v>
      </c>
      <c r="G404" s="9" t="n">
        <f aca="false">YEAR(C404)</f>
        <v>2021</v>
      </c>
      <c r="H404" s="9" t="n">
        <f aca="false">G404-F404+1</f>
        <v>2</v>
      </c>
    </row>
    <row r="405" customFormat="false" ht="15" hidden="false" customHeight="false" outlineLevel="0" collapsed="false">
      <c r="A405" s="5" t="s">
        <v>1464</v>
      </c>
      <c r="B405" s="5" t="s">
        <v>234</v>
      </c>
      <c r="C405" s="7" t="n">
        <v>44448</v>
      </c>
      <c r="D405" s="8" t="n">
        <v>14010</v>
      </c>
      <c r="E405" s="5" t="s">
        <v>1060</v>
      </c>
      <c r="F405" s="9" t="n">
        <f aca="false">YEAR(INDEX(Sinistres!$E$2:$E$1030,MATCH(B405,Sinistres!$A$2:$A$1030,0)))</f>
        <v>2020</v>
      </c>
      <c r="G405" s="9" t="n">
        <f aca="false">YEAR(C405)</f>
        <v>2021</v>
      </c>
      <c r="H405" s="9" t="n">
        <f aca="false">G405-F405+1</f>
        <v>2</v>
      </c>
    </row>
    <row r="406" customFormat="false" ht="15" hidden="false" customHeight="false" outlineLevel="0" collapsed="false">
      <c r="A406" s="5" t="s">
        <v>1465</v>
      </c>
      <c r="B406" s="5" t="s">
        <v>234</v>
      </c>
      <c r="C406" s="7" t="n">
        <v>44584</v>
      </c>
      <c r="D406" s="8" t="n">
        <v>1854</v>
      </c>
      <c r="E406" s="5" t="s">
        <v>1060</v>
      </c>
      <c r="F406" s="9" t="n">
        <f aca="false">YEAR(INDEX(Sinistres!$E$2:$E$1030,MATCH(B406,Sinistres!$A$2:$A$1030,0)))</f>
        <v>2020</v>
      </c>
      <c r="G406" s="9" t="n">
        <f aca="false">YEAR(C406)</f>
        <v>2022</v>
      </c>
      <c r="H406" s="9" t="n">
        <f aca="false">G406-F406+1</f>
        <v>3</v>
      </c>
    </row>
    <row r="407" customFormat="false" ht="15" hidden="false" customHeight="false" outlineLevel="0" collapsed="false">
      <c r="A407" s="5" t="s">
        <v>1466</v>
      </c>
      <c r="B407" s="5" t="s">
        <v>234</v>
      </c>
      <c r="C407" s="7" t="n">
        <v>44690</v>
      </c>
      <c r="D407" s="8" t="n">
        <v>18701</v>
      </c>
      <c r="E407" s="5" t="s">
        <v>1060</v>
      </c>
      <c r="F407" s="9" t="n">
        <f aca="false">YEAR(INDEX(Sinistres!$E$2:$E$1030,MATCH(B407,Sinistres!$A$2:$A$1030,0)))</f>
        <v>2020</v>
      </c>
      <c r="G407" s="9" t="n">
        <f aca="false">YEAR(C407)</f>
        <v>2022</v>
      </c>
      <c r="H407" s="9" t="n">
        <f aca="false">G407-F407+1</f>
        <v>3</v>
      </c>
    </row>
    <row r="408" customFormat="false" ht="15" hidden="false" customHeight="false" outlineLevel="0" collapsed="false">
      <c r="A408" s="5" t="s">
        <v>1467</v>
      </c>
      <c r="B408" s="5" t="s">
        <v>235</v>
      </c>
      <c r="C408" s="7" t="n">
        <v>44256</v>
      </c>
      <c r="D408" s="8" t="n">
        <v>66456</v>
      </c>
      <c r="E408" s="5" t="s">
        <v>1060</v>
      </c>
      <c r="F408" s="9" t="n">
        <f aca="false">YEAR(INDEX(Sinistres!$E$2:$E$1030,MATCH(B408,Sinistres!$A$2:$A$1030,0)))</f>
        <v>2020</v>
      </c>
      <c r="G408" s="9" t="n">
        <f aca="false">YEAR(C408)</f>
        <v>2021</v>
      </c>
      <c r="H408" s="9" t="n">
        <f aca="false">G408-F408+1</f>
        <v>2</v>
      </c>
    </row>
    <row r="409" customFormat="false" ht="15" hidden="false" customHeight="false" outlineLevel="0" collapsed="false">
      <c r="A409" s="5" t="s">
        <v>1468</v>
      </c>
      <c r="B409" s="5" t="s">
        <v>235</v>
      </c>
      <c r="C409" s="7" t="n">
        <v>44451</v>
      </c>
      <c r="D409" s="8" t="n">
        <v>5400</v>
      </c>
      <c r="E409" s="5" t="s">
        <v>1060</v>
      </c>
      <c r="F409" s="9" t="n">
        <f aca="false">YEAR(INDEX(Sinistres!$E$2:$E$1030,MATCH(B409,Sinistres!$A$2:$A$1030,0)))</f>
        <v>2020</v>
      </c>
      <c r="G409" s="9" t="n">
        <f aca="false">YEAR(C409)</f>
        <v>2021</v>
      </c>
      <c r="H409" s="9" t="n">
        <f aca="false">G409-F409+1</f>
        <v>2</v>
      </c>
    </row>
    <row r="410" customFormat="false" ht="15" hidden="false" customHeight="false" outlineLevel="0" collapsed="false">
      <c r="A410" s="5" t="s">
        <v>1469</v>
      </c>
      <c r="B410" s="5" t="s">
        <v>235</v>
      </c>
      <c r="C410" s="7" t="n">
        <v>44594</v>
      </c>
      <c r="D410" s="8" t="n">
        <v>35043</v>
      </c>
      <c r="E410" s="5" t="s">
        <v>1060</v>
      </c>
      <c r="F410" s="9" t="n">
        <f aca="false">YEAR(INDEX(Sinistres!$E$2:$E$1030,MATCH(B410,Sinistres!$A$2:$A$1030,0)))</f>
        <v>2020</v>
      </c>
      <c r="G410" s="9" t="n">
        <f aca="false">YEAR(C410)</f>
        <v>2022</v>
      </c>
      <c r="H410" s="9" t="n">
        <f aca="false">G410-F410+1</f>
        <v>3</v>
      </c>
    </row>
    <row r="411" customFormat="false" ht="15" hidden="false" customHeight="false" outlineLevel="0" collapsed="false">
      <c r="A411" s="5" t="s">
        <v>1470</v>
      </c>
      <c r="B411" s="5" t="s">
        <v>236</v>
      </c>
      <c r="C411" s="7" t="n">
        <v>44175</v>
      </c>
      <c r="D411" s="8" t="n">
        <v>1032</v>
      </c>
      <c r="E411" s="5" t="s">
        <v>1060</v>
      </c>
      <c r="F411" s="9" t="n">
        <f aca="false">YEAR(INDEX(Sinistres!$E$2:$E$1030,MATCH(B411,Sinistres!$A$2:$A$1030,0)))</f>
        <v>2020</v>
      </c>
      <c r="G411" s="9" t="n">
        <f aca="false">YEAR(C411)</f>
        <v>2020</v>
      </c>
      <c r="H411" s="9" t="n">
        <f aca="false">G411-F411+1</f>
        <v>1</v>
      </c>
    </row>
    <row r="412" customFormat="false" ht="15" hidden="false" customHeight="false" outlineLevel="0" collapsed="false">
      <c r="A412" s="5" t="s">
        <v>1471</v>
      </c>
      <c r="B412" s="5" t="s">
        <v>237</v>
      </c>
      <c r="C412" s="7" t="n">
        <v>44143</v>
      </c>
      <c r="D412" s="8" t="n">
        <v>2316</v>
      </c>
      <c r="E412" s="5" t="s">
        <v>1060</v>
      </c>
      <c r="F412" s="9" t="n">
        <f aca="false">YEAR(INDEX(Sinistres!$E$2:$E$1030,MATCH(B412,Sinistres!$A$2:$A$1030,0)))</f>
        <v>2020</v>
      </c>
      <c r="G412" s="9" t="n">
        <f aca="false">YEAR(C412)</f>
        <v>2020</v>
      </c>
      <c r="H412" s="9" t="n">
        <f aca="false">G412-F412+1</f>
        <v>1</v>
      </c>
    </row>
    <row r="413" customFormat="false" ht="15" hidden="false" customHeight="false" outlineLevel="0" collapsed="false">
      <c r="A413" s="5" t="s">
        <v>1472</v>
      </c>
      <c r="B413" s="5" t="s">
        <v>237</v>
      </c>
      <c r="C413" s="7" t="n">
        <v>44156</v>
      </c>
      <c r="D413" s="8" t="n">
        <v>71</v>
      </c>
      <c r="E413" s="5" t="s">
        <v>1060</v>
      </c>
      <c r="F413" s="9" t="n">
        <f aca="false">YEAR(INDEX(Sinistres!$E$2:$E$1030,MATCH(B413,Sinistres!$A$2:$A$1030,0)))</f>
        <v>2020</v>
      </c>
      <c r="G413" s="9" t="n">
        <f aca="false">YEAR(C413)</f>
        <v>2020</v>
      </c>
      <c r="H413" s="9" t="n">
        <f aca="false">G413-F413+1</f>
        <v>1</v>
      </c>
    </row>
    <row r="414" customFormat="false" ht="15" hidden="false" customHeight="false" outlineLevel="0" collapsed="false">
      <c r="A414" s="5" t="s">
        <v>1473</v>
      </c>
      <c r="B414" s="5" t="s">
        <v>238</v>
      </c>
      <c r="C414" s="7" t="n">
        <v>44207</v>
      </c>
      <c r="D414" s="8" t="n">
        <v>4232</v>
      </c>
      <c r="E414" s="5" t="s">
        <v>1060</v>
      </c>
      <c r="F414" s="9" t="n">
        <f aca="false">YEAR(INDEX(Sinistres!$E$2:$E$1030,MATCH(B414,Sinistres!$A$2:$A$1030,0)))</f>
        <v>2020</v>
      </c>
      <c r="G414" s="9" t="n">
        <f aca="false">YEAR(C414)</f>
        <v>2021</v>
      </c>
      <c r="H414" s="9" t="n">
        <f aca="false">G414-F414+1</f>
        <v>2</v>
      </c>
    </row>
    <row r="415" customFormat="false" ht="15" hidden="false" customHeight="false" outlineLevel="0" collapsed="false">
      <c r="A415" s="5" t="s">
        <v>1474</v>
      </c>
      <c r="B415" s="5" t="s">
        <v>239</v>
      </c>
      <c r="C415" s="7" t="n">
        <v>44335</v>
      </c>
      <c r="D415" s="8" t="n">
        <v>14752</v>
      </c>
      <c r="E415" s="5" t="s">
        <v>1060</v>
      </c>
      <c r="F415" s="9" t="n">
        <f aca="false">YEAR(INDEX(Sinistres!$E$2:$E$1030,MATCH(B415,Sinistres!$A$2:$A$1030,0)))</f>
        <v>2020</v>
      </c>
      <c r="G415" s="9" t="n">
        <f aca="false">YEAR(C415)</f>
        <v>2021</v>
      </c>
      <c r="H415" s="9" t="n">
        <f aca="false">G415-F415+1</f>
        <v>2</v>
      </c>
    </row>
    <row r="416" customFormat="false" ht="15" hidden="false" customHeight="false" outlineLevel="0" collapsed="false">
      <c r="A416" s="5" t="s">
        <v>1475</v>
      </c>
      <c r="B416" s="5" t="s">
        <v>239</v>
      </c>
      <c r="C416" s="7" t="n">
        <v>44521</v>
      </c>
      <c r="D416" s="8" t="n">
        <v>40506</v>
      </c>
      <c r="E416" s="5" t="s">
        <v>1060</v>
      </c>
      <c r="F416" s="9" t="n">
        <f aca="false">YEAR(INDEX(Sinistres!$E$2:$E$1030,MATCH(B416,Sinistres!$A$2:$A$1030,0)))</f>
        <v>2020</v>
      </c>
      <c r="G416" s="9" t="n">
        <f aca="false">YEAR(C416)</f>
        <v>2021</v>
      </c>
      <c r="H416" s="9" t="n">
        <f aca="false">G416-F416+1</f>
        <v>2</v>
      </c>
    </row>
    <row r="417" customFormat="false" ht="15" hidden="false" customHeight="false" outlineLevel="0" collapsed="false">
      <c r="A417" s="5" t="s">
        <v>1476</v>
      </c>
      <c r="B417" s="5" t="s">
        <v>239</v>
      </c>
      <c r="C417" s="7" t="n">
        <v>44612</v>
      </c>
      <c r="D417" s="8" t="n">
        <v>22327</v>
      </c>
      <c r="E417" s="5" t="s">
        <v>1060</v>
      </c>
      <c r="F417" s="9" t="n">
        <f aca="false">YEAR(INDEX(Sinistres!$E$2:$E$1030,MATCH(B417,Sinistres!$A$2:$A$1030,0)))</f>
        <v>2020</v>
      </c>
      <c r="G417" s="9" t="n">
        <f aca="false">YEAR(C417)</f>
        <v>2022</v>
      </c>
      <c r="H417" s="9" t="n">
        <f aca="false">G417-F417+1</f>
        <v>3</v>
      </c>
    </row>
    <row r="418" customFormat="false" ht="15" hidden="false" customHeight="false" outlineLevel="0" collapsed="false">
      <c r="A418" s="5" t="s">
        <v>1477</v>
      </c>
      <c r="B418" s="5" t="s">
        <v>240</v>
      </c>
      <c r="C418" s="7" t="n">
        <v>43965</v>
      </c>
      <c r="D418" s="8" t="n">
        <v>4055</v>
      </c>
      <c r="E418" s="5" t="s">
        <v>1060</v>
      </c>
      <c r="F418" s="9" t="n">
        <f aca="false">YEAR(INDEX(Sinistres!$E$2:$E$1030,MATCH(B418,Sinistres!$A$2:$A$1030,0)))</f>
        <v>2020</v>
      </c>
      <c r="G418" s="9" t="n">
        <f aca="false">YEAR(C418)</f>
        <v>2020</v>
      </c>
      <c r="H418" s="9" t="n">
        <f aca="false">G418-F418+1</f>
        <v>1</v>
      </c>
    </row>
    <row r="419" customFormat="false" ht="15" hidden="false" customHeight="false" outlineLevel="0" collapsed="false">
      <c r="A419" s="5" t="s">
        <v>1478</v>
      </c>
      <c r="B419" s="5" t="s">
        <v>240</v>
      </c>
      <c r="C419" s="7" t="n">
        <v>44168</v>
      </c>
      <c r="D419" s="8" t="n">
        <v>16641</v>
      </c>
      <c r="E419" s="5" t="s">
        <v>1060</v>
      </c>
      <c r="F419" s="9" t="n">
        <f aca="false">YEAR(INDEX(Sinistres!$E$2:$E$1030,MATCH(B419,Sinistres!$A$2:$A$1030,0)))</f>
        <v>2020</v>
      </c>
      <c r="G419" s="9" t="n">
        <f aca="false">YEAR(C419)</f>
        <v>2020</v>
      </c>
      <c r="H419" s="9" t="n">
        <f aca="false">G419-F419+1</f>
        <v>1</v>
      </c>
    </row>
    <row r="420" customFormat="false" ht="15" hidden="false" customHeight="false" outlineLevel="0" collapsed="false">
      <c r="A420" s="5" t="s">
        <v>1479</v>
      </c>
      <c r="B420" s="5" t="s">
        <v>240</v>
      </c>
      <c r="C420" s="7" t="n">
        <v>44384</v>
      </c>
      <c r="D420" s="8" t="n">
        <v>1043</v>
      </c>
      <c r="E420" s="5" t="s">
        <v>1060</v>
      </c>
      <c r="F420" s="9" t="n">
        <f aca="false">YEAR(INDEX(Sinistres!$E$2:$E$1030,MATCH(B420,Sinistres!$A$2:$A$1030,0)))</f>
        <v>2020</v>
      </c>
      <c r="G420" s="9" t="n">
        <f aca="false">YEAR(C420)</f>
        <v>2021</v>
      </c>
      <c r="H420" s="9" t="n">
        <f aca="false">G420-F420+1</f>
        <v>2</v>
      </c>
    </row>
    <row r="421" customFormat="false" ht="15" hidden="false" customHeight="false" outlineLevel="0" collapsed="false">
      <c r="A421" s="5" t="s">
        <v>1480</v>
      </c>
      <c r="B421" s="5" t="s">
        <v>241</v>
      </c>
      <c r="C421" s="7" t="n">
        <v>44110</v>
      </c>
      <c r="D421" s="8" t="n">
        <v>22417</v>
      </c>
      <c r="E421" s="5" t="s">
        <v>1060</v>
      </c>
      <c r="F421" s="9" t="n">
        <f aca="false">YEAR(INDEX(Sinistres!$E$2:$E$1030,MATCH(B421,Sinistres!$A$2:$A$1030,0)))</f>
        <v>2020</v>
      </c>
      <c r="G421" s="9" t="n">
        <f aca="false">YEAR(C421)</f>
        <v>2020</v>
      </c>
      <c r="H421" s="9" t="n">
        <f aca="false">G421-F421+1</f>
        <v>1</v>
      </c>
    </row>
    <row r="422" customFormat="false" ht="15" hidden="false" customHeight="false" outlineLevel="0" collapsed="false">
      <c r="A422" s="5" t="s">
        <v>1481</v>
      </c>
      <c r="B422" s="5" t="s">
        <v>241</v>
      </c>
      <c r="C422" s="7" t="n">
        <v>44603</v>
      </c>
      <c r="D422" s="8" t="n">
        <v>10326</v>
      </c>
      <c r="E422" s="5" t="s">
        <v>1060</v>
      </c>
      <c r="F422" s="9" t="n">
        <f aca="false">YEAR(INDEX(Sinistres!$E$2:$E$1030,MATCH(B422,Sinistres!$A$2:$A$1030,0)))</f>
        <v>2020</v>
      </c>
      <c r="G422" s="9" t="n">
        <f aca="false">YEAR(C422)</f>
        <v>2022</v>
      </c>
      <c r="H422" s="9" t="n">
        <f aca="false">G422-F422+1</f>
        <v>3</v>
      </c>
    </row>
    <row r="423" customFormat="false" ht="15" hidden="false" customHeight="false" outlineLevel="0" collapsed="false">
      <c r="A423" s="5" t="s">
        <v>1482</v>
      </c>
      <c r="B423" s="5" t="s">
        <v>241</v>
      </c>
      <c r="C423" s="7" t="n">
        <v>44710</v>
      </c>
      <c r="D423" s="8" t="n">
        <v>5011</v>
      </c>
      <c r="E423" s="5" t="s">
        <v>1060</v>
      </c>
      <c r="F423" s="9" t="n">
        <f aca="false">YEAR(INDEX(Sinistres!$E$2:$E$1030,MATCH(B423,Sinistres!$A$2:$A$1030,0)))</f>
        <v>2020</v>
      </c>
      <c r="G423" s="9" t="n">
        <f aca="false">YEAR(C423)</f>
        <v>2022</v>
      </c>
      <c r="H423" s="9" t="n">
        <f aca="false">G423-F423+1</f>
        <v>3</v>
      </c>
    </row>
    <row r="424" customFormat="false" ht="15" hidden="false" customHeight="false" outlineLevel="0" collapsed="false">
      <c r="A424" s="5" t="s">
        <v>1483</v>
      </c>
      <c r="B424" s="5" t="s">
        <v>242</v>
      </c>
      <c r="C424" s="7" t="n">
        <v>44283</v>
      </c>
      <c r="D424" s="8" t="n">
        <v>4594</v>
      </c>
      <c r="E424" s="5" t="s">
        <v>1060</v>
      </c>
      <c r="F424" s="9" t="n">
        <f aca="false">YEAR(INDEX(Sinistres!$E$2:$E$1030,MATCH(B424,Sinistres!$A$2:$A$1030,0)))</f>
        <v>2020</v>
      </c>
      <c r="G424" s="9" t="n">
        <f aca="false">YEAR(C424)</f>
        <v>2021</v>
      </c>
      <c r="H424" s="9" t="n">
        <f aca="false">G424-F424+1</f>
        <v>2</v>
      </c>
    </row>
    <row r="425" customFormat="false" ht="15" hidden="false" customHeight="false" outlineLevel="0" collapsed="false">
      <c r="A425" s="5" t="s">
        <v>1484</v>
      </c>
      <c r="B425" s="5" t="s">
        <v>243</v>
      </c>
      <c r="C425" s="7" t="n">
        <v>44088</v>
      </c>
      <c r="D425" s="8" t="n">
        <v>7282</v>
      </c>
      <c r="E425" s="5" t="s">
        <v>1060</v>
      </c>
      <c r="F425" s="9" t="n">
        <f aca="false">YEAR(INDEX(Sinistres!$E$2:$E$1030,MATCH(B425,Sinistres!$A$2:$A$1030,0)))</f>
        <v>2020</v>
      </c>
      <c r="G425" s="9" t="n">
        <f aca="false">YEAR(C425)</f>
        <v>2020</v>
      </c>
      <c r="H425" s="9" t="n">
        <f aca="false">G425-F425+1</f>
        <v>1</v>
      </c>
    </row>
    <row r="426" customFormat="false" ht="15" hidden="false" customHeight="false" outlineLevel="0" collapsed="false">
      <c r="A426" s="5" t="s">
        <v>1485</v>
      </c>
      <c r="B426" s="5" t="s">
        <v>244</v>
      </c>
      <c r="C426" s="7" t="n">
        <v>44334</v>
      </c>
      <c r="D426" s="8" t="n">
        <v>139738</v>
      </c>
      <c r="E426" s="5" t="s">
        <v>1060</v>
      </c>
      <c r="F426" s="9" t="n">
        <f aca="false">YEAR(INDEX(Sinistres!$E$2:$E$1030,MATCH(B426,Sinistres!$A$2:$A$1030,0)))</f>
        <v>2020</v>
      </c>
      <c r="G426" s="9" t="n">
        <f aca="false">YEAR(C426)</f>
        <v>2021</v>
      </c>
      <c r="H426" s="9" t="n">
        <f aca="false">G426-F426+1</f>
        <v>2</v>
      </c>
    </row>
    <row r="427" customFormat="false" ht="15" hidden="false" customHeight="false" outlineLevel="0" collapsed="false">
      <c r="A427" s="5" t="s">
        <v>1486</v>
      </c>
      <c r="B427" s="5" t="s">
        <v>244</v>
      </c>
      <c r="C427" s="7" t="n">
        <v>44577</v>
      </c>
      <c r="D427" s="8" t="n">
        <v>9650</v>
      </c>
      <c r="E427" s="5" t="s">
        <v>1060</v>
      </c>
      <c r="F427" s="9" t="n">
        <f aca="false">YEAR(INDEX(Sinistres!$E$2:$E$1030,MATCH(B427,Sinistres!$A$2:$A$1030,0)))</f>
        <v>2020</v>
      </c>
      <c r="G427" s="9" t="n">
        <f aca="false">YEAR(C427)</f>
        <v>2022</v>
      </c>
      <c r="H427" s="9" t="n">
        <f aca="false">G427-F427+1</f>
        <v>3</v>
      </c>
    </row>
    <row r="428" customFormat="false" ht="15" hidden="false" customHeight="false" outlineLevel="0" collapsed="false">
      <c r="A428" s="5" t="s">
        <v>1487</v>
      </c>
      <c r="B428" s="5" t="s">
        <v>244</v>
      </c>
      <c r="C428" s="7" t="n">
        <v>45014</v>
      </c>
      <c r="D428" s="8" t="n">
        <v>25998</v>
      </c>
      <c r="E428" s="5" t="s">
        <v>1060</v>
      </c>
      <c r="F428" s="9" t="n">
        <f aca="false">YEAR(INDEX(Sinistres!$E$2:$E$1030,MATCH(B428,Sinistres!$A$2:$A$1030,0)))</f>
        <v>2020</v>
      </c>
      <c r="G428" s="9" t="n">
        <f aca="false">YEAR(C428)</f>
        <v>2023</v>
      </c>
      <c r="H428" s="9" t="n">
        <f aca="false">G428-F428+1</f>
        <v>4</v>
      </c>
    </row>
    <row r="429" customFormat="false" ht="15" hidden="false" customHeight="false" outlineLevel="0" collapsed="false">
      <c r="A429" s="5" t="s">
        <v>1488</v>
      </c>
      <c r="B429" s="5" t="s">
        <v>244</v>
      </c>
      <c r="C429" s="7" t="n">
        <v>45054</v>
      </c>
      <c r="D429" s="8" t="n">
        <v>24739</v>
      </c>
      <c r="E429" s="5" t="s">
        <v>1060</v>
      </c>
      <c r="F429" s="9" t="n">
        <f aca="false">YEAR(INDEX(Sinistres!$E$2:$E$1030,MATCH(B429,Sinistres!$A$2:$A$1030,0)))</f>
        <v>2020</v>
      </c>
      <c r="G429" s="9" t="n">
        <f aca="false">YEAR(C429)</f>
        <v>2023</v>
      </c>
      <c r="H429" s="9" t="n">
        <f aca="false">G429-F429+1</f>
        <v>4</v>
      </c>
    </row>
    <row r="430" customFormat="false" ht="15" hidden="false" customHeight="false" outlineLevel="0" collapsed="false">
      <c r="A430" s="5" t="s">
        <v>1489</v>
      </c>
      <c r="B430" s="5" t="s">
        <v>245</v>
      </c>
      <c r="C430" s="7" t="n">
        <v>44032</v>
      </c>
      <c r="D430" s="8" t="n">
        <v>38311</v>
      </c>
      <c r="E430" s="5" t="s">
        <v>1060</v>
      </c>
      <c r="F430" s="9" t="n">
        <f aca="false">YEAR(INDEX(Sinistres!$E$2:$E$1030,MATCH(B430,Sinistres!$A$2:$A$1030,0)))</f>
        <v>2020</v>
      </c>
      <c r="G430" s="9" t="n">
        <f aca="false">YEAR(C430)</f>
        <v>2020</v>
      </c>
      <c r="H430" s="9" t="n">
        <f aca="false">G430-F430+1</f>
        <v>1</v>
      </c>
    </row>
    <row r="431" customFormat="false" ht="15" hidden="false" customHeight="false" outlineLevel="0" collapsed="false">
      <c r="A431" s="5" t="s">
        <v>1490</v>
      </c>
      <c r="B431" s="5" t="s">
        <v>247</v>
      </c>
      <c r="C431" s="7" t="n">
        <v>44253</v>
      </c>
      <c r="D431" s="8" t="n">
        <v>3973</v>
      </c>
      <c r="E431" s="5" t="s">
        <v>1060</v>
      </c>
      <c r="F431" s="9" t="n">
        <f aca="false">YEAR(INDEX(Sinistres!$E$2:$E$1030,MATCH(B431,Sinistres!$A$2:$A$1030,0)))</f>
        <v>2020</v>
      </c>
      <c r="G431" s="9" t="n">
        <f aca="false">YEAR(C431)</f>
        <v>2021</v>
      </c>
      <c r="H431" s="9" t="n">
        <f aca="false">G431-F431+1</f>
        <v>2</v>
      </c>
    </row>
    <row r="432" customFormat="false" ht="15" hidden="false" customHeight="false" outlineLevel="0" collapsed="false">
      <c r="A432" s="5" t="s">
        <v>1491</v>
      </c>
      <c r="B432" s="5" t="s">
        <v>248</v>
      </c>
      <c r="C432" s="7" t="n">
        <v>44088</v>
      </c>
      <c r="D432" s="8" t="n">
        <v>148356</v>
      </c>
      <c r="E432" s="5" t="s">
        <v>1060</v>
      </c>
      <c r="F432" s="9" t="n">
        <f aca="false">YEAR(INDEX(Sinistres!$E$2:$E$1030,MATCH(B432,Sinistres!$A$2:$A$1030,0)))</f>
        <v>2020</v>
      </c>
      <c r="G432" s="9" t="n">
        <f aca="false">YEAR(C432)</f>
        <v>2020</v>
      </c>
      <c r="H432" s="9" t="n">
        <f aca="false">G432-F432+1</f>
        <v>1</v>
      </c>
    </row>
    <row r="433" customFormat="false" ht="15" hidden="false" customHeight="false" outlineLevel="0" collapsed="false">
      <c r="A433" s="5" t="s">
        <v>1492</v>
      </c>
      <c r="B433" s="5" t="s">
        <v>248</v>
      </c>
      <c r="C433" s="7" t="n">
        <v>44128</v>
      </c>
      <c r="D433" s="8" t="n">
        <v>26681</v>
      </c>
      <c r="E433" s="5" t="s">
        <v>1060</v>
      </c>
      <c r="F433" s="9" t="n">
        <f aca="false">YEAR(INDEX(Sinistres!$E$2:$E$1030,MATCH(B433,Sinistres!$A$2:$A$1030,0)))</f>
        <v>2020</v>
      </c>
      <c r="G433" s="9" t="n">
        <f aca="false">YEAR(C433)</f>
        <v>2020</v>
      </c>
      <c r="H433" s="9" t="n">
        <f aca="false">G433-F433+1</f>
        <v>1</v>
      </c>
    </row>
    <row r="434" customFormat="false" ht="15" hidden="false" customHeight="false" outlineLevel="0" collapsed="false">
      <c r="A434" s="5" t="s">
        <v>1493</v>
      </c>
      <c r="B434" s="5" t="s">
        <v>248</v>
      </c>
      <c r="C434" s="7" t="n">
        <v>44450</v>
      </c>
      <c r="D434" s="8" t="n">
        <v>124840</v>
      </c>
      <c r="E434" s="5" t="s">
        <v>1060</v>
      </c>
      <c r="F434" s="9" t="n">
        <f aca="false">YEAR(INDEX(Sinistres!$E$2:$E$1030,MATCH(B434,Sinistres!$A$2:$A$1030,0)))</f>
        <v>2020</v>
      </c>
      <c r="G434" s="9" t="n">
        <f aca="false">YEAR(C434)</f>
        <v>2021</v>
      </c>
      <c r="H434" s="9" t="n">
        <f aca="false">G434-F434+1</f>
        <v>2</v>
      </c>
    </row>
    <row r="435" customFormat="false" ht="15" hidden="false" customHeight="false" outlineLevel="0" collapsed="false">
      <c r="A435" s="5" t="s">
        <v>1494</v>
      </c>
      <c r="B435" s="5" t="s">
        <v>249</v>
      </c>
      <c r="C435" s="7" t="n">
        <v>44173</v>
      </c>
      <c r="D435" s="8" t="n">
        <v>6662</v>
      </c>
      <c r="E435" s="5" t="s">
        <v>1060</v>
      </c>
      <c r="F435" s="9" t="n">
        <f aca="false">YEAR(INDEX(Sinistres!$E$2:$E$1030,MATCH(B435,Sinistres!$A$2:$A$1030,0)))</f>
        <v>2020</v>
      </c>
      <c r="G435" s="9" t="n">
        <f aca="false">YEAR(C435)</f>
        <v>2020</v>
      </c>
      <c r="H435" s="9" t="n">
        <f aca="false">G435-F435+1</f>
        <v>1</v>
      </c>
    </row>
    <row r="436" customFormat="false" ht="15" hidden="false" customHeight="false" outlineLevel="0" collapsed="false">
      <c r="A436" s="5" t="s">
        <v>1495</v>
      </c>
      <c r="B436" s="5" t="s">
        <v>250</v>
      </c>
      <c r="C436" s="7" t="n">
        <v>44064</v>
      </c>
      <c r="D436" s="8" t="n">
        <v>7609</v>
      </c>
      <c r="E436" s="5" t="s">
        <v>1060</v>
      </c>
      <c r="F436" s="9" t="n">
        <f aca="false">YEAR(INDEX(Sinistres!$E$2:$E$1030,MATCH(B436,Sinistres!$A$2:$A$1030,0)))</f>
        <v>2020</v>
      </c>
      <c r="G436" s="9" t="n">
        <f aca="false">YEAR(C436)</f>
        <v>2020</v>
      </c>
      <c r="H436" s="9" t="n">
        <f aca="false">G436-F436+1</f>
        <v>1</v>
      </c>
    </row>
    <row r="437" customFormat="false" ht="15" hidden="false" customHeight="false" outlineLevel="0" collapsed="false">
      <c r="A437" s="5" t="s">
        <v>1496</v>
      </c>
      <c r="B437" s="5" t="s">
        <v>251</v>
      </c>
      <c r="C437" s="7" t="n">
        <v>44116</v>
      </c>
      <c r="D437" s="8" t="n">
        <v>10758</v>
      </c>
      <c r="E437" s="5" t="s">
        <v>1060</v>
      </c>
      <c r="F437" s="9" t="n">
        <f aca="false">YEAR(INDEX(Sinistres!$E$2:$E$1030,MATCH(B437,Sinistres!$A$2:$A$1030,0)))</f>
        <v>2020</v>
      </c>
      <c r="G437" s="9" t="n">
        <f aca="false">YEAR(C437)</f>
        <v>2020</v>
      </c>
      <c r="H437" s="9" t="n">
        <f aca="false">G437-F437+1</f>
        <v>1</v>
      </c>
    </row>
    <row r="438" customFormat="false" ht="15" hidden="false" customHeight="false" outlineLevel="0" collapsed="false">
      <c r="A438" s="5" t="s">
        <v>1497</v>
      </c>
      <c r="B438" s="5" t="s">
        <v>251</v>
      </c>
      <c r="C438" s="7" t="n">
        <v>44181</v>
      </c>
      <c r="D438" s="8" t="n">
        <v>33312</v>
      </c>
      <c r="E438" s="5" t="s">
        <v>1060</v>
      </c>
      <c r="F438" s="9" t="n">
        <f aca="false">YEAR(INDEX(Sinistres!$E$2:$E$1030,MATCH(B438,Sinistres!$A$2:$A$1030,0)))</f>
        <v>2020</v>
      </c>
      <c r="G438" s="9" t="n">
        <f aca="false">YEAR(C438)</f>
        <v>2020</v>
      </c>
      <c r="H438" s="9" t="n">
        <f aca="false">G438-F438+1</f>
        <v>1</v>
      </c>
    </row>
    <row r="439" customFormat="false" ht="15" hidden="false" customHeight="false" outlineLevel="0" collapsed="false">
      <c r="A439" s="5" t="s">
        <v>1498</v>
      </c>
      <c r="B439" s="5" t="s">
        <v>251</v>
      </c>
      <c r="C439" s="7" t="n">
        <v>44224</v>
      </c>
      <c r="D439" s="8" t="n">
        <v>2905</v>
      </c>
      <c r="E439" s="5" t="s">
        <v>1060</v>
      </c>
      <c r="F439" s="9" t="n">
        <f aca="false">YEAR(INDEX(Sinistres!$E$2:$E$1030,MATCH(B439,Sinistres!$A$2:$A$1030,0)))</f>
        <v>2020</v>
      </c>
      <c r="G439" s="9" t="n">
        <f aca="false">YEAR(C439)</f>
        <v>2021</v>
      </c>
      <c r="H439" s="9" t="n">
        <f aca="false">G439-F439+1</f>
        <v>2</v>
      </c>
    </row>
    <row r="440" customFormat="false" ht="15" hidden="false" customHeight="false" outlineLevel="0" collapsed="false">
      <c r="A440" s="5" t="s">
        <v>1499</v>
      </c>
      <c r="B440" s="5" t="s">
        <v>252</v>
      </c>
      <c r="C440" s="7" t="n">
        <v>44298</v>
      </c>
      <c r="D440" s="8" t="n">
        <v>1709</v>
      </c>
      <c r="E440" s="5" t="s">
        <v>1060</v>
      </c>
      <c r="F440" s="9" t="n">
        <f aca="false">YEAR(INDEX(Sinistres!$E$2:$E$1030,MATCH(B440,Sinistres!$A$2:$A$1030,0)))</f>
        <v>2020</v>
      </c>
      <c r="G440" s="9" t="n">
        <f aca="false">YEAR(C440)</f>
        <v>2021</v>
      </c>
      <c r="H440" s="9" t="n">
        <f aca="false">G440-F440+1</f>
        <v>2</v>
      </c>
    </row>
    <row r="441" customFormat="false" ht="15" hidden="false" customHeight="false" outlineLevel="0" collapsed="false">
      <c r="A441" s="5" t="s">
        <v>1500</v>
      </c>
      <c r="B441" s="5" t="s">
        <v>252</v>
      </c>
      <c r="C441" s="7" t="n">
        <v>44395</v>
      </c>
      <c r="D441" s="8" t="n">
        <v>21729</v>
      </c>
      <c r="E441" s="5" t="s">
        <v>1060</v>
      </c>
      <c r="F441" s="9" t="n">
        <f aca="false">YEAR(INDEX(Sinistres!$E$2:$E$1030,MATCH(B441,Sinistres!$A$2:$A$1030,0)))</f>
        <v>2020</v>
      </c>
      <c r="G441" s="9" t="n">
        <f aca="false">YEAR(C441)</f>
        <v>2021</v>
      </c>
      <c r="H441" s="9" t="n">
        <f aca="false">G441-F441+1</f>
        <v>2</v>
      </c>
    </row>
    <row r="442" customFormat="false" ht="15" hidden="false" customHeight="false" outlineLevel="0" collapsed="false">
      <c r="A442" s="5" t="s">
        <v>1501</v>
      </c>
      <c r="B442" s="5" t="s">
        <v>253</v>
      </c>
      <c r="C442" s="7" t="n">
        <v>44212</v>
      </c>
      <c r="D442" s="8" t="n">
        <v>7169</v>
      </c>
      <c r="E442" s="5" t="s">
        <v>1060</v>
      </c>
      <c r="F442" s="9" t="n">
        <f aca="false">YEAR(INDEX(Sinistres!$E$2:$E$1030,MATCH(B442,Sinistres!$A$2:$A$1030,0)))</f>
        <v>2020</v>
      </c>
      <c r="G442" s="9" t="n">
        <f aca="false">YEAR(C442)</f>
        <v>2021</v>
      </c>
      <c r="H442" s="9" t="n">
        <f aca="false">G442-F442+1</f>
        <v>2</v>
      </c>
    </row>
    <row r="443" customFormat="false" ht="15" hidden="false" customHeight="false" outlineLevel="0" collapsed="false">
      <c r="A443" s="5" t="s">
        <v>1502</v>
      </c>
      <c r="B443" s="5" t="s">
        <v>253</v>
      </c>
      <c r="C443" s="7" t="n">
        <v>44265</v>
      </c>
      <c r="D443" s="8" t="n">
        <v>19317</v>
      </c>
      <c r="E443" s="5" t="s">
        <v>1060</v>
      </c>
      <c r="F443" s="9" t="n">
        <f aca="false">YEAR(INDEX(Sinistres!$E$2:$E$1030,MATCH(B443,Sinistres!$A$2:$A$1030,0)))</f>
        <v>2020</v>
      </c>
      <c r="G443" s="9" t="n">
        <f aca="false">YEAR(C443)</f>
        <v>2021</v>
      </c>
      <c r="H443" s="9" t="n">
        <f aca="false">G443-F443+1</f>
        <v>2</v>
      </c>
    </row>
    <row r="444" customFormat="false" ht="15" hidden="false" customHeight="false" outlineLevel="0" collapsed="false">
      <c r="A444" s="5" t="s">
        <v>1503</v>
      </c>
      <c r="B444" s="5" t="s">
        <v>253</v>
      </c>
      <c r="C444" s="7" t="n">
        <v>44546</v>
      </c>
      <c r="D444" s="8" t="n">
        <v>4000</v>
      </c>
      <c r="E444" s="5" t="s">
        <v>1060</v>
      </c>
      <c r="F444" s="9" t="n">
        <f aca="false">YEAR(INDEX(Sinistres!$E$2:$E$1030,MATCH(B444,Sinistres!$A$2:$A$1030,0)))</f>
        <v>2020</v>
      </c>
      <c r="G444" s="9" t="n">
        <f aca="false">YEAR(C444)</f>
        <v>2021</v>
      </c>
      <c r="H444" s="9" t="n">
        <f aca="false">G444-F444+1</f>
        <v>2</v>
      </c>
    </row>
    <row r="445" customFormat="false" ht="15" hidden="false" customHeight="false" outlineLevel="0" collapsed="false">
      <c r="A445" s="5" t="s">
        <v>1504</v>
      </c>
      <c r="B445" s="5" t="s">
        <v>254</v>
      </c>
      <c r="C445" s="7" t="n">
        <v>44066</v>
      </c>
      <c r="D445" s="8" t="n">
        <v>9583</v>
      </c>
      <c r="E445" s="5" t="s">
        <v>1060</v>
      </c>
      <c r="F445" s="9" t="n">
        <f aca="false">YEAR(INDEX(Sinistres!$E$2:$E$1030,MATCH(B445,Sinistres!$A$2:$A$1030,0)))</f>
        <v>2020</v>
      </c>
      <c r="G445" s="9" t="n">
        <f aca="false">YEAR(C445)</f>
        <v>2020</v>
      </c>
      <c r="H445" s="9" t="n">
        <f aca="false">G445-F445+1</f>
        <v>1</v>
      </c>
    </row>
    <row r="446" customFormat="false" ht="15" hidden="false" customHeight="false" outlineLevel="0" collapsed="false">
      <c r="A446" s="5" t="s">
        <v>1505</v>
      </c>
      <c r="B446" s="5" t="s">
        <v>255</v>
      </c>
      <c r="C446" s="7" t="n">
        <v>44230</v>
      </c>
      <c r="D446" s="8" t="n">
        <v>3851</v>
      </c>
      <c r="E446" s="5" t="s">
        <v>1060</v>
      </c>
      <c r="F446" s="9" t="n">
        <f aca="false">YEAR(INDEX(Sinistres!$E$2:$E$1030,MATCH(B446,Sinistres!$A$2:$A$1030,0)))</f>
        <v>2020</v>
      </c>
      <c r="G446" s="9" t="n">
        <f aca="false">YEAR(C446)</f>
        <v>2021</v>
      </c>
      <c r="H446" s="9" t="n">
        <f aca="false">G446-F446+1</f>
        <v>2</v>
      </c>
    </row>
    <row r="447" customFormat="false" ht="15" hidden="false" customHeight="false" outlineLevel="0" collapsed="false">
      <c r="A447" s="5" t="s">
        <v>1506</v>
      </c>
      <c r="B447" s="5" t="s">
        <v>256</v>
      </c>
      <c r="C447" s="7" t="n">
        <v>44213</v>
      </c>
      <c r="D447" s="8" t="n">
        <v>2902</v>
      </c>
      <c r="E447" s="5" t="s">
        <v>1060</v>
      </c>
      <c r="F447" s="9" t="n">
        <f aca="false">YEAR(INDEX(Sinistres!$E$2:$E$1030,MATCH(B447,Sinistres!$A$2:$A$1030,0)))</f>
        <v>2020</v>
      </c>
      <c r="G447" s="9" t="n">
        <f aca="false">YEAR(C447)</f>
        <v>2021</v>
      </c>
      <c r="H447" s="9" t="n">
        <f aca="false">G447-F447+1</f>
        <v>2</v>
      </c>
    </row>
    <row r="448" customFormat="false" ht="15" hidden="false" customHeight="false" outlineLevel="0" collapsed="false">
      <c r="A448" s="5" t="s">
        <v>1507</v>
      </c>
      <c r="B448" s="5" t="s">
        <v>256</v>
      </c>
      <c r="C448" s="7" t="n">
        <v>44405</v>
      </c>
      <c r="D448" s="8" t="n">
        <v>41544</v>
      </c>
      <c r="E448" s="5" t="s">
        <v>1060</v>
      </c>
      <c r="F448" s="9" t="n">
        <f aca="false">YEAR(INDEX(Sinistres!$E$2:$E$1030,MATCH(B448,Sinistres!$A$2:$A$1030,0)))</f>
        <v>2020</v>
      </c>
      <c r="G448" s="9" t="n">
        <f aca="false">YEAR(C448)</f>
        <v>2021</v>
      </c>
      <c r="H448" s="9" t="n">
        <f aca="false">G448-F448+1</f>
        <v>2</v>
      </c>
    </row>
    <row r="449" customFormat="false" ht="15" hidden="false" customHeight="false" outlineLevel="0" collapsed="false">
      <c r="A449" s="5" t="s">
        <v>1508</v>
      </c>
      <c r="B449" s="5" t="s">
        <v>257</v>
      </c>
      <c r="C449" s="7" t="n">
        <v>44198</v>
      </c>
      <c r="D449" s="8" t="n">
        <v>34317</v>
      </c>
      <c r="E449" s="5" t="s">
        <v>1060</v>
      </c>
      <c r="F449" s="9" t="n">
        <f aca="false">YEAR(INDEX(Sinistres!$E$2:$E$1030,MATCH(B449,Sinistres!$A$2:$A$1030,0)))</f>
        <v>2020</v>
      </c>
      <c r="G449" s="9" t="n">
        <f aca="false">YEAR(C449)</f>
        <v>2021</v>
      </c>
      <c r="H449" s="9" t="n">
        <f aca="false">G449-F449+1</f>
        <v>2</v>
      </c>
    </row>
    <row r="450" customFormat="false" ht="15" hidden="false" customHeight="false" outlineLevel="0" collapsed="false">
      <c r="A450" s="5" t="s">
        <v>1509</v>
      </c>
      <c r="B450" s="5" t="s">
        <v>257</v>
      </c>
      <c r="C450" s="7" t="n">
        <v>44256</v>
      </c>
      <c r="D450" s="8" t="n">
        <v>9175</v>
      </c>
      <c r="E450" s="5" t="s">
        <v>1060</v>
      </c>
      <c r="F450" s="9" t="n">
        <f aca="false">YEAR(INDEX(Sinistres!$E$2:$E$1030,MATCH(B450,Sinistres!$A$2:$A$1030,0)))</f>
        <v>2020</v>
      </c>
      <c r="G450" s="9" t="n">
        <f aca="false">YEAR(C450)</f>
        <v>2021</v>
      </c>
      <c r="H450" s="9" t="n">
        <f aca="false">G450-F450+1</f>
        <v>2</v>
      </c>
    </row>
    <row r="451" customFormat="false" ht="15" hidden="false" customHeight="false" outlineLevel="0" collapsed="false">
      <c r="A451" s="5" t="s">
        <v>1510</v>
      </c>
      <c r="B451" s="5" t="s">
        <v>258</v>
      </c>
      <c r="C451" s="7" t="n">
        <v>44173</v>
      </c>
      <c r="D451" s="8" t="n">
        <v>1339</v>
      </c>
      <c r="E451" s="5" t="s">
        <v>1060</v>
      </c>
      <c r="F451" s="9" t="n">
        <f aca="false">YEAR(INDEX(Sinistres!$E$2:$E$1030,MATCH(B451,Sinistres!$A$2:$A$1030,0)))</f>
        <v>2020</v>
      </c>
      <c r="G451" s="9" t="n">
        <f aca="false">YEAR(C451)</f>
        <v>2020</v>
      </c>
      <c r="H451" s="9" t="n">
        <f aca="false">G451-F451+1</f>
        <v>1</v>
      </c>
    </row>
    <row r="452" customFormat="false" ht="15" hidden="false" customHeight="false" outlineLevel="0" collapsed="false">
      <c r="A452" s="5" t="s">
        <v>1511</v>
      </c>
      <c r="B452" s="5" t="s">
        <v>259</v>
      </c>
      <c r="C452" s="7" t="n">
        <v>44047</v>
      </c>
      <c r="D452" s="8" t="n">
        <v>247</v>
      </c>
      <c r="E452" s="5" t="s">
        <v>1060</v>
      </c>
      <c r="F452" s="9" t="n">
        <f aca="false">YEAR(INDEX(Sinistres!$E$2:$E$1030,MATCH(B452,Sinistres!$A$2:$A$1030,0)))</f>
        <v>2020</v>
      </c>
      <c r="G452" s="9" t="n">
        <f aca="false">YEAR(C452)</f>
        <v>2020</v>
      </c>
      <c r="H452" s="9" t="n">
        <f aca="false">G452-F452+1</f>
        <v>1</v>
      </c>
    </row>
    <row r="453" customFormat="false" ht="15" hidden="false" customHeight="false" outlineLevel="0" collapsed="false">
      <c r="A453" s="5" t="s">
        <v>1512</v>
      </c>
      <c r="B453" s="5" t="s">
        <v>259</v>
      </c>
      <c r="C453" s="7" t="n">
        <v>44062</v>
      </c>
      <c r="D453" s="8" t="n">
        <v>1078</v>
      </c>
      <c r="E453" s="5" t="s">
        <v>1060</v>
      </c>
      <c r="F453" s="9" t="n">
        <f aca="false">YEAR(INDEX(Sinistres!$E$2:$E$1030,MATCH(B453,Sinistres!$A$2:$A$1030,0)))</f>
        <v>2020</v>
      </c>
      <c r="G453" s="9" t="n">
        <f aca="false">YEAR(C453)</f>
        <v>2020</v>
      </c>
      <c r="H453" s="9" t="n">
        <f aca="false">G453-F453+1</f>
        <v>1</v>
      </c>
    </row>
    <row r="454" customFormat="false" ht="15" hidden="false" customHeight="false" outlineLevel="0" collapsed="false">
      <c r="A454" s="5" t="s">
        <v>1513</v>
      </c>
      <c r="B454" s="5" t="s">
        <v>260</v>
      </c>
      <c r="C454" s="7" t="n">
        <v>43901</v>
      </c>
      <c r="D454" s="8" t="n">
        <v>5464</v>
      </c>
      <c r="E454" s="5" t="s">
        <v>1060</v>
      </c>
      <c r="F454" s="9" t="n">
        <f aca="false">YEAR(INDEX(Sinistres!$E$2:$E$1030,MATCH(B454,Sinistres!$A$2:$A$1030,0)))</f>
        <v>2020</v>
      </c>
      <c r="G454" s="9" t="n">
        <f aca="false">YEAR(C454)</f>
        <v>2020</v>
      </c>
      <c r="H454" s="9" t="n">
        <f aca="false">G454-F454+1</f>
        <v>1</v>
      </c>
    </row>
    <row r="455" customFormat="false" ht="15" hidden="false" customHeight="false" outlineLevel="0" collapsed="false">
      <c r="A455" s="5" t="s">
        <v>1514</v>
      </c>
      <c r="B455" s="5" t="s">
        <v>261</v>
      </c>
      <c r="C455" s="7" t="n">
        <v>44251</v>
      </c>
      <c r="D455" s="8" t="n">
        <v>19228</v>
      </c>
      <c r="E455" s="5" t="s">
        <v>1060</v>
      </c>
      <c r="F455" s="9" t="n">
        <f aca="false">YEAR(INDEX(Sinistres!$E$2:$E$1030,MATCH(B455,Sinistres!$A$2:$A$1030,0)))</f>
        <v>2020</v>
      </c>
      <c r="G455" s="9" t="n">
        <f aca="false">YEAR(C455)</f>
        <v>2021</v>
      </c>
      <c r="H455" s="9" t="n">
        <f aca="false">G455-F455+1</f>
        <v>2</v>
      </c>
    </row>
    <row r="456" customFormat="false" ht="15" hidden="false" customHeight="false" outlineLevel="0" collapsed="false">
      <c r="A456" s="5" t="s">
        <v>1515</v>
      </c>
      <c r="B456" s="5" t="s">
        <v>262</v>
      </c>
      <c r="C456" s="7" t="n">
        <v>44256</v>
      </c>
      <c r="D456" s="8" t="n">
        <v>13349</v>
      </c>
      <c r="E456" s="5" t="s">
        <v>1060</v>
      </c>
      <c r="F456" s="9" t="n">
        <f aca="false">YEAR(INDEX(Sinistres!$E$2:$E$1030,MATCH(B456,Sinistres!$A$2:$A$1030,0)))</f>
        <v>2020</v>
      </c>
      <c r="G456" s="9" t="n">
        <f aca="false">YEAR(C456)</f>
        <v>2021</v>
      </c>
      <c r="H456" s="9" t="n">
        <f aca="false">G456-F456+1</f>
        <v>2</v>
      </c>
    </row>
    <row r="457" customFormat="false" ht="15" hidden="false" customHeight="false" outlineLevel="0" collapsed="false">
      <c r="A457" s="5" t="s">
        <v>1516</v>
      </c>
      <c r="B457" s="5" t="s">
        <v>262</v>
      </c>
      <c r="C457" s="7" t="n">
        <v>44537</v>
      </c>
      <c r="D457" s="8" t="n">
        <v>3710</v>
      </c>
      <c r="E457" s="5" t="s">
        <v>1060</v>
      </c>
      <c r="F457" s="9" t="n">
        <f aca="false">YEAR(INDEX(Sinistres!$E$2:$E$1030,MATCH(B457,Sinistres!$A$2:$A$1030,0)))</f>
        <v>2020</v>
      </c>
      <c r="G457" s="9" t="n">
        <f aca="false">YEAR(C457)</f>
        <v>2021</v>
      </c>
      <c r="H457" s="9" t="n">
        <f aca="false">G457-F457+1</f>
        <v>2</v>
      </c>
    </row>
    <row r="458" customFormat="false" ht="15" hidden="false" customHeight="false" outlineLevel="0" collapsed="false">
      <c r="A458" s="5" t="s">
        <v>1517</v>
      </c>
      <c r="B458" s="5" t="s">
        <v>262</v>
      </c>
      <c r="C458" s="7" t="n">
        <v>44695</v>
      </c>
      <c r="D458" s="8" t="n">
        <v>5209</v>
      </c>
      <c r="E458" s="5" t="s">
        <v>1060</v>
      </c>
      <c r="F458" s="9" t="n">
        <f aca="false">YEAR(INDEX(Sinistres!$E$2:$E$1030,MATCH(B458,Sinistres!$A$2:$A$1030,0)))</f>
        <v>2020</v>
      </c>
      <c r="G458" s="9" t="n">
        <f aca="false">YEAR(C458)</f>
        <v>2022</v>
      </c>
      <c r="H458" s="9" t="n">
        <f aca="false">G458-F458+1</f>
        <v>3</v>
      </c>
    </row>
    <row r="459" customFormat="false" ht="15" hidden="false" customHeight="false" outlineLevel="0" collapsed="false">
      <c r="A459" s="5" t="s">
        <v>1518</v>
      </c>
      <c r="B459" s="5" t="s">
        <v>263</v>
      </c>
      <c r="C459" s="7" t="n">
        <v>44192</v>
      </c>
      <c r="D459" s="8" t="n">
        <v>22689</v>
      </c>
      <c r="E459" s="5" t="s">
        <v>1060</v>
      </c>
      <c r="F459" s="9" t="n">
        <f aca="false">YEAR(INDEX(Sinistres!$E$2:$E$1030,MATCH(B459,Sinistres!$A$2:$A$1030,0)))</f>
        <v>2020</v>
      </c>
      <c r="G459" s="9" t="n">
        <f aca="false">YEAR(C459)</f>
        <v>2020</v>
      </c>
      <c r="H459" s="9" t="n">
        <f aca="false">G459-F459+1</f>
        <v>1</v>
      </c>
    </row>
    <row r="460" customFormat="false" ht="15" hidden="false" customHeight="false" outlineLevel="0" collapsed="false">
      <c r="A460" s="5" t="s">
        <v>1519</v>
      </c>
      <c r="B460" s="5" t="s">
        <v>263</v>
      </c>
      <c r="C460" s="7" t="n">
        <v>44305</v>
      </c>
      <c r="D460" s="8" t="n">
        <v>98384</v>
      </c>
      <c r="E460" s="5" t="s">
        <v>1060</v>
      </c>
      <c r="F460" s="9" t="n">
        <f aca="false">YEAR(INDEX(Sinistres!$E$2:$E$1030,MATCH(B460,Sinistres!$A$2:$A$1030,0)))</f>
        <v>2020</v>
      </c>
      <c r="G460" s="9" t="n">
        <f aca="false">YEAR(C460)</f>
        <v>2021</v>
      </c>
      <c r="H460" s="9" t="n">
        <f aca="false">G460-F460+1</f>
        <v>2</v>
      </c>
    </row>
    <row r="461" customFormat="false" ht="15" hidden="false" customHeight="false" outlineLevel="0" collapsed="false">
      <c r="A461" s="5" t="s">
        <v>1520</v>
      </c>
      <c r="B461" s="5" t="s">
        <v>263</v>
      </c>
      <c r="C461" s="7" t="n">
        <v>44456</v>
      </c>
      <c r="D461" s="8" t="n">
        <v>11780</v>
      </c>
      <c r="E461" s="5" t="s">
        <v>1060</v>
      </c>
      <c r="F461" s="9" t="n">
        <f aca="false">YEAR(INDEX(Sinistres!$E$2:$E$1030,MATCH(B461,Sinistres!$A$2:$A$1030,0)))</f>
        <v>2020</v>
      </c>
      <c r="G461" s="9" t="n">
        <f aca="false">YEAR(C461)</f>
        <v>2021</v>
      </c>
      <c r="H461" s="9" t="n">
        <f aca="false">G461-F461+1</f>
        <v>2</v>
      </c>
    </row>
    <row r="462" customFormat="false" ht="15" hidden="false" customHeight="false" outlineLevel="0" collapsed="false">
      <c r="A462" s="5" t="s">
        <v>1521</v>
      </c>
      <c r="B462" s="5" t="s">
        <v>264</v>
      </c>
      <c r="C462" s="7" t="n">
        <v>44075</v>
      </c>
      <c r="D462" s="8" t="n">
        <v>12408</v>
      </c>
      <c r="E462" s="5" t="s">
        <v>1060</v>
      </c>
      <c r="F462" s="9" t="n">
        <f aca="false">YEAR(INDEX(Sinistres!$E$2:$E$1030,MATCH(B462,Sinistres!$A$2:$A$1030,0)))</f>
        <v>2020</v>
      </c>
      <c r="G462" s="9" t="n">
        <f aca="false">YEAR(C462)</f>
        <v>2020</v>
      </c>
      <c r="H462" s="9" t="n">
        <f aca="false">G462-F462+1</f>
        <v>1</v>
      </c>
    </row>
    <row r="463" customFormat="false" ht="15" hidden="false" customHeight="false" outlineLevel="0" collapsed="false">
      <c r="A463" s="5" t="s">
        <v>1522</v>
      </c>
      <c r="B463" s="5" t="s">
        <v>265</v>
      </c>
      <c r="C463" s="7" t="n">
        <v>44390</v>
      </c>
      <c r="D463" s="8" t="n">
        <v>21010</v>
      </c>
      <c r="E463" s="5" t="s">
        <v>1060</v>
      </c>
      <c r="F463" s="9" t="n">
        <f aca="false">YEAR(INDEX(Sinistres!$E$2:$E$1030,MATCH(B463,Sinistres!$A$2:$A$1030,0)))</f>
        <v>2020</v>
      </c>
      <c r="G463" s="9" t="n">
        <f aca="false">YEAR(C463)</f>
        <v>2021</v>
      </c>
      <c r="H463" s="9" t="n">
        <f aca="false">G463-F463+1</f>
        <v>2</v>
      </c>
    </row>
    <row r="464" customFormat="false" ht="15" hidden="false" customHeight="false" outlineLevel="0" collapsed="false">
      <c r="A464" s="5" t="s">
        <v>1523</v>
      </c>
      <c r="B464" s="5" t="s">
        <v>265</v>
      </c>
      <c r="C464" s="7" t="n">
        <v>44931</v>
      </c>
      <c r="D464" s="8" t="n">
        <v>17985</v>
      </c>
      <c r="E464" s="5" t="s">
        <v>1060</v>
      </c>
      <c r="F464" s="9" t="n">
        <f aca="false">YEAR(INDEX(Sinistres!$E$2:$E$1030,MATCH(B464,Sinistres!$A$2:$A$1030,0)))</f>
        <v>2020</v>
      </c>
      <c r="G464" s="9" t="n">
        <f aca="false">YEAR(C464)</f>
        <v>2023</v>
      </c>
      <c r="H464" s="9" t="n">
        <f aca="false">G464-F464+1</f>
        <v>4</v>
      </c>
    </row>
    <row r="465" customFormat="false" ht="15" hidden="false" customHeight="false" outlineLevel="0" collapsed="false">
      <c r="A465" s="5" t="s">
        <v>1524</v>
      </c>
      <c r="B465" s="5" t="s">
        <v>266</v>
      </c>
      <c r="C465" s="7" t="n">
        <v>44053</v>
      </c>
      <c r="D465" s="8" t="n">
        <v>16725</v>
      </c>
      <c r="E465" s="5" t="s">
        <v>1060</v>
      </c>
      <c r="F465" s="9" t="n">
        <f aca="false">YEAR(INDEX(Sinistres!$E$2:$E$1030,MATCH(B465,Sinistres!$A$2:$A$1030,0)))</f>
        <v>2020</v>
      </c>
      <c r="G465" s="9" t="n">
        <f aca="false">YEAR(C465)</f>
        <v>2020</v>
      </c>
      <c r="H465" s="9" t="n">
        <f aca="false">G465-F465+1</f>
        <v>1</v>
      </c>
    </row>
    <row r="466" customFormat="false" ht="15" hidden="false" customHeight="false" outlineLevel="0" collapsed="false">
      <c r="A466" s="5" t="s">
        <v>1525</v>
      </c>
      <c r="B466" s="5" t="s">
        <v>266</v>
      </c>
      <c r="C466" s="7" t="n">
        <v>44141</v>
      </c>
      <c r="D466" s="8" t="n">
        <v>13892</v>
      </c>
      <c r="E466" s="5" t="s">
        <v>1060</v>
      </c>
      <c r="F466" s="9" t="n">
        <f aca="false">YEAR(INDEX(Sinistres!$E$2:$E$1030,MATCH(B466,Sinistres!$A$2:$A$1030,0)))</f>
        <v>2020</v>
      </c>
      <c r="G466" s="9" t="n">
        <f aca="false">YEAR(C466)</f>
        <v>2020</v>
      </c>
      <c r="H466" s="9" t="n">
        <f aca="false">G466-F466+1</f>
        <v>1</v>
      </c>
    </row>
    <row r="467" customFormat="false" ht="15" hidden="false" customHeight="false" outlineLevel="0" collapsed="false">
      <c r="A467" s="5" t="s">
        <v>1526</v>
      </c>
      <c r="B467" s="5" t="s">
        <v>267</v>
      </c>
      <c r="C467" s="7" t="n">
        <v>44044</v>
      </c>
      <c r="D467" s="8" t="n">
        <v>7269</v>
      </c>
      <c r="E467" s="5" t="s">
        <v>1060</v>
      </c>
      <c r="F467" s="9" t="n">
        <f aca="false">YEAR(INDEX(Sinistres!$E$2:$E$1030,MATCH(B467,Sinistres!$A$2:$A$1030,0)))</f>
        <v>2020</v>
      </c>
      <c r="G467" s="9" t="n">
        <f aca="false">YEAR(C467)</f>
        <v>2020</v>
      </c>
      <c r="H467" s="9" t="n">
        <f aca="false">G467-F467+1</f>
        <v>1</v>
      </c>
    </row>
    <row r="468" customFormat="false" ht="15" hidden="false" customHeight="false" outlineLevel="0" collapsed="false">
      <c r="A468" s="5" t="s">
        <v>1527</v>
      </c>
      <c r="B468" s="5" t="s">
        <v>268</v>
      </c>
      <c r="C468" s="7" t="n">
        <v>44233</v>
      </c>
      <c r="D468" s="8" t="n">
        <v>6356</v>
      </c>
      <c r="E468" s="5" t="s">
        <v>1060</v>
      </c>
      <c r="F468" s="9" t="n">
        <f aca="false">YEAR(INDEX(Sinistres!$E$2:$E$1030,MATCH(B468,Sinistres!$A$2:$A$1030,0)))</f>
        <v>2020</v>
      </c>
      <c r="G468" s="9" t="n">
        <f aca="false">YEAR(C468)</f>
        <v>2021</v>
      </c>
      <c r="H468" s="9" t="n">
        <f aca="false">G468-F468+1</f>
        <v>2</v>
      </c>
    </row>
    <row r="469" customFormat="false" ht="15" hidden="false" customHeight="false" outlineLevel="0" collapsed="false">
      <c r="A469" s="5" t="s">
        <v>1528</v>
      </c>
      <c r="B469" s="5" t="s">
        <v>269</v>
      </c>
      <c r="C469" s="7" t="n">
        <v>44186</v>
      </c>
      <c r="D469" s="8" t="n">
        <v>1015</v>
      </c>
      <c r="E469" s="5" t="s">
        <v>1060</v>
      </c>
      <c r="F469" s="9" t="n">
        <f aca="false">YEAR(INDEX(Sinistres!$E$2:$E$1030,MATCH(B469,Sinistres!$A$2:$A$1030,0)))</f>
        <v>2020</v>
      </c>
      <c r="G469" s="9" t="n">
        <f aca="false">YEAR(C469)</f>
        <v>2020</v>
      </c>
      <c r="H469" s="9" t="n">
        <f aca="false">G469-F469+1</f>
        <v>1</v>
      </c>
    </row>
    <row r="470" customFormat="false" ht="15" hidden="false" customHeight="false" outlineLevel="0" collapsed="false">
      <c r="A470" s="5" t="s">
        <v>1529</v>
      </c>
      <c r="B470" s="5" t="s">
        <v>269</v>
      </c>
      <c r="C470" s="7" t="n">
        <v>44208</v>
      </c>
      <c r="D470" s="8" t="n">
        <v>2405</v>
      </c>
      <c r="E470" s="5" t="s">
        <v>1060</v>
      </c>
      <c r="F470" s="9" t="n">
        <f aca="false">YEAR(INDEX(Sinistres!$E$2:$E$1030,MATCH(B470,Sinistres!$A$2:$A$1030,0)))</f>
        <v>2020</v>
      </c>
      <c r="G470" s="9" t="n">
        <f aca="false">YEAR(C470)</f>
        <v>2021</v>
      </c>
      <c r="H470" s="9" t="n">
        <f aca="false">G470-F470+1</f>
        <v>2</v>
      </c>
    </row>
    <row r="471" customFormat="false" ht="15" hidden="false" customHeight="false" outlineLevel="0" collapsed="false">
      <c r="A471" s="5" t="s">
        <v>1530</v>
      </c>
      <c r="B471" s="5" t="s">
        <v>270</v>
      </c>
      <c r="C471" s="7" t="n">
        <v>44054</v>
      </c>
      <c r="D471" s="8" t="n">
        <v>83143</v>
      </c>
      <c r="E471" s="5" t="s">
        <v>1060</v>
      </c>
      <c r="F471" s="9" t="n">
        <f aca="false">YEAR(INDEX(Sinistres!$E$2:$E$1030,MATCH(B471,Sinistres!$A$2:$A$1030,0)))</f>
        <v>2020</v>
      </c>
      <c r="G471" s="9" t="n">
        <f aca="false">YEAR(C471)</f>
        <v>2020</v>
      </c>
      <c r="H471" s="9" t="n">
        <f aca="false">G471-F471+1</f>
        <v>1</v>
      </c>
    </row>
    <row r="472" customFormat="false" ht="15" hidden="false" customHeight="false" outlineLevel="0" collapsed="false">
      <c r="A472" s="5" t="s">
        <v>1531</v>
      </c>
      <c r="B472" s="5" t="s">
        <v>270</v>
      </c>
      <c r="C472" s="7" t="n">
        <v>44163</v>
      </c>
      <c r="D472" s="8" t="n">
        <v>90734</v>
      </c>
      <c r="E472" s="5" t="s">
        <v>1060</v>
      </c>
      <c r="F472" s="9" t="n">
        <f aca="false">YEAR(INDEX(Sinistres!$E$2:$E$1030,MATCH(B472,Sinistres!$A$2:$A$1030,0)))</f>
        <v>2020</v>
      </c>
      <c r="G472" s="9" t="n">
        <f aca="false">YEAR(C472)</f>
        <v>2020</v>
      </c>
      <c r="H472" s="9" t="n">
        <f aca="false">G472-F472+1</f>
        <v>1</v>
      </c>
    </row>
    <row r="473" customFormat="false" ht="15" hidden="false" customHeight="false" outlineLevel="0" collapsed="false">
      <c r="A473" s="5" t="s">
        <v>1532</v>
      </c>
      <c r="B473" s="5" t="s">
        <v>271</v>
      </c>
      <c r="C473" s="7" t="n">
        <v>44040</v>
      </c>
      <c r="D473" s="8" t="n">
        <v>62828</v>
      </c>
      <c r="E473" s="5" t="s">
        <v>1060</v>
      </c>
      <c r="F473" s="9" t="n">
        <f aca="false">YEAR(INDEX(Sinistres!$E$2:$E$1030,MATCH(B473,Sinistres!$A$2:$A$1030,0)))</f>
        <v>2020</v>
      </c>
      <c r="G473" s="9" t="n">
        <f aca="false">YEAR(C473)</f>
        <v>2020</v>
      </c>
      <c r="H473" s="9" t="n">
        <f aca="false">G473-F473+1</f>
        <v>1</v>
      </c>
    </row>
    <row r="474" customFormat="false" ht="15" hidden="false" customHeight="false" outlineLevel="0" collapsed="false">
      <c r="A474" s="5" t="s">
        <v>1533</v>
      </c>
      <c r="B474" s="5" t="s">
        <v>271</v>
      </c>
      <c r="C474" s="7" t="n">
        <v>44100</v>
      </c>
      <c r="D474" s="8" t="n">
        <v>13830</v>
      </c>
      <c r="E474" s="5" t="s">
        <v>1060</v>
      </c>
      <c r="F474" s="9" t="n">
        <f aca="false">YEAR(INDEX(Sinistres!$E$2:$E$1030,MATCH(B474,Sinistres!$A$2:$A$1030,0)))</f>
        <v>2020</v>
      </c>
      <c r="G474" s="9" t="n">
        <f aca="false">YEAR(C474)</f>
        <v>2020</v>
      </c>
      <c r="H474" s="9" t="n">
        <f aca="false">G474-F474+1</f>
        <v>1</v>
      </c>
    </row>
    <row r="475" customFormat="false" ht="15" hidden="false" customHeight="false" outlineLevel="0" collapsed="false">
      <c r="A475" s="5" t="s">
        <v>1534</v>
      </c>
      <c r="B475" s="5" t="s">
        <v>272</v>
      </c>
      <c r="C475" s="7" t="n">
        <v>44117</v>
      </c>
      <c r="D475" s="8" t="n">
        <v>9238</v>
      </c>
      <c r="E475" s="5" t="s">
        <v>1060</v>
      </c>
      <c r="F475" s="9" t="n">
        <f aca="false">YEAR(INDEX(Sinistres!$E$2:$E$1030,MATCH(B475,Sinistres!$A$2:$A$1030,0)))</f>
        <v>2020</v>
      </c>
      <c r="G475" s="9" t="n">
        <f aca="false">YEAR(C475)</f>
        <v>2020</v>
      </c>
      <c r="H475" s="9" t="n">
        <f aca="false">G475-F475+1</f>
        <v>1</v>
      </c>
    </row>
    <row r="476" customFormat="false" ht="15" hidden="false" customHeight="false" outlineLevel="0" collapsed="false">
      <c r="A476" s="5" t="s">
        <v>1535</v>
      </c>
      <c r="B476" s="5" t="s">
        <v>273</v>
      </c>
      <c r="C476" s="7" t="n">
        <v>44538</v>
      </c>
      <c r="D476" s="8" t="n">
        <v>21964</v>
      </c>
      <c r="E476" s="5" t="s">
        <v>1060</v>
      </c>
      <c r="F476" s="9" t="n">
        <f aca="false">YEAR(INDEX(Sinistres!$E$2:$E$1030,MATCH(B476,Sinistres!$A$2:$A$1030,0)))</f>
        <v>2021</v>
      </c>
      <c r="G476" s="9" t="n">
        <f aca="false">YEAR(C476)</f>
        <v>2021</v>
      </c>
      <c r="H476" s="9" t="n">
        <f aca="false">G476-F476+1</f>
        <v>1</v>
      </c>
    </row>
    <row r="477" customFormat="false" ht="15" hidden="false" customHeight="false" outlineLevel="0" collapsed="false">
      <c r="A477" s="5" t="s">
        <v>1536</v>
      </c>
      <c r="B477" s="5" t="s">
        <v>273</v>
      </c>
      <c r="C477" s="7" t="n">
        <v>44761</v>
      </c>
      <c r="D477" s="8" t="n">
        <v>7340</v>
      </c>
      <c r="E477" s="5" t="s">
        <v>1060</v>
      </c>
      <c r="F477" s="9" t="n">
        <f aca="false">YEAR(INDEX(Sinistres!$E$2:$E$1030,MATCH(B477,Sinistres!$A$2:$A$1030,0)))</f>
        <v>2021</v>
      </c>
      <c r="G477" s="9" t="n">
        <f aca="false">YEAR(C477)</f>
        <v>2022</v>
      </c>
      <c r="H477" s="9" t="n">
        <f aca="false">G477-F477+1</f>
        <v>2</v>
      </c>
    </row>
    <row r="478" customFormat="false" ht="15" hidden="false" customHeight="false" outlineLevel="0" collapsed="false">
      <c r="A478" s="5" t="s">
        <v>1537</v>
      </c>
      <c r="B478" s="5" t="s">
        <v>274</v>
      </c>
      <c r="C478" s="7" t="n">
        <v>44350</v>
      </c>
      <c r="D478" s="8" t="n">
        <v>4271</v>
      </c>
      <c r="E478" s="5" t="s">
        <v>1060</v>
      </c>
      <c r="F478" s="9" t="n">
        <f aca="false">YEAR(INDEX(Sinistres!$E$2:$E$1030,MATCH(B478,Sinistres!$A$2:$A$1030,0)))</f>
        <v>2021</v>
      </c>
      <c r="G478" s="9" t="n">
        <f aca="false">YEAR(C478)</f>
        <v>2021</v>
      </c>
      <c r="H478" s="9" t="n">
        <f aca="false">G478-F478+1</f>
        <v>1</v>
      </c>
    </row>
    <row r="479" customFormat="false" ht="15" hidden="false" customHeight="false" outlineLevel="0" collapsed="false">
      <c r="A479" s="5" t="s">
        <v>1538</v>
      </c>
      <c r="B479" s="5" t="s">
        <v>275</v>
      </c>
      <c r="C479" s="7" t="n">
        <v>44330</v>
      </c>
      <c r="D479" s="8" t="n">
        <v>17204</v>
      </c>
      <c r="E479" s="5" t="s">
        <v>1060</v>
      </c>
      <c r="F479" s="9" t="n">
        <f aca="false">YEAR(INDEX(Sinistres!$E$2:$E$1030,MATCH(B479,Sinistres!$A$2:$A$1030,0)))</f>
        <v>2021</v>
      </c>
      <c r="G479" s="9" t="n">
        <f aca="false">YEAR(C479)</f>
        <v>2021</v>
      </c>
      <c r="H479" s="9" t="n">
        <f aca="false">G479-F479+1</f>
        <v>1</v>
      </c>
    </row>
    <row r="480" customFormat="false" ht="15" hidden="false" customHeight="false" outlineLevel="0" collapsed="false">
      <c r="A480" s="5" t="s">
        <v>1539</v>
      </c>
      <c r="B480" s="5" t="s">
        <v>275</v>
      </c>
      <c r="C480" s="7" t="n">
        <v>44448</v>
      </c>
      <c r="D480" s="8" t="n">
        <v>5735</v>
      </c>
      <c r="E480" s="5" t="s">
        <v>1060</v>
      </c>
      <c r="F480" s="9" t="n">
        <f aca="false">YEAR(INDEX(Sinistres!$E$2:$E$1030,MATCH(B480,Sinistres!$A$2:$A$1030,0)))</f>
        <v>2021</v>
      </c>
      <c r="G480" s="9" t="n">
        <f aca="false">YEAR(C480)</f>
        <v>2021</v>
      </c>
      <c r="H480" s="9" t="n">
        <f aca="false">G480-F480+1</f>
        <v>1</v>
      </c>
    </row>
    <row r="481" customFormat="false" ht="15" hidden="false" customHeight="false" outlineLevel="0" collapsed="false">
      <c r="A481" s="5" t="s">
        <v>1540</v>
      </c>
      <c r="B481" s="5" t="s">
        <v>275</v>
      </c>
      <c r="C481" s="7" t="n">
        <v>44547</v>
      </c>
      <c r="D481" s="8" t="n">
        <v>5074</v>
      </c>
      <c r="E481" s="5" t="s">
        <v>1060</v>
      </c>
      <c r="F481" s="9" t="n">
        <f aca="false">YEAR(INDEX(Sinistres!$E$2:$E$1030,MATCH(B481,Sinistres!$A$2:$A$1030,0)))</f>
        <v>2021</v>
      </c>
      <c r="G481" s="9" t="n">
        <f aca="false">YEAR(C481)</f>
        <v>2021</v>
      </c>
      <c r="H481" s="9" t="n">
        <f aca="false">G481-F481+1</f>
        <v>1</v>
      </c>
    </row>
    <row r="482" customFormat="false" ht="15" hidden="false" customHeight="false" outlineLevel="0" collapsed="false">
      <c r="A482" s="5" t="s">
        <v>1541</v>
      </c>
      <c r="B482" s="5" t="s">
        <v>276</v>
      </c>
      <c r="C482" s="7" t="n">
        <v>44338</v>
      </c>
      <c r="D482" s="8" t="n">
        <v>21002</v>
      </c>
      <c r="E482" s="5" t="s">
        <v>1060</v>
      </c>
      <c r="F482" s="9" t="n">
        <f aca="false">YEAR(INDEX(Sinistres!$E$2:$E$1030,MATCH(B482,Sinistres!$A$2:$A$1030,0)))</f>
        <v>2021</v>
      </c>
      <c r="G482" s="9" t="n">
        <f aca="false">YEAR(C482)</f>
        <v>2021</v>
      </c>
      <c r="H482" s="9" t="n">
        <f aca="false">G482-F482+1</f>
        <v>1</v>
      </c>
    </row>
    <row r="483" customFormat="false" ht="15" hidden="false" customHeight="false" outlineLevel="0" collapsed="false">
      <c r="A483" s="5" t="s">
        <v>1542</v>
      </c>
      <c r="B483" s="5" t="s">
        <v>276</v>
      </c>
      <c r="C483" s="7" t="n">
        <v>44464</v>
      </c>
      <c r="D483" s="8" t="n">
        <v>91402</v>
      </c>
      <c r="E483" s="5" t="s">
        <v>1060</v>
      </c>
      <c r="F483" s="9" t="n">
        <f aca="false">YEAR(INDEX(Sinistres!$E$2:$E$1030,MATCH(B483,Sinistres!$A$2:$A$1030,0)))</f>
        <v>2021</v>
      </c>
      <c r="G483" s="9" t="n">
        <f aca="false">YEAR(C483)</f>
        <v>2021</v>
      </c>
      <c r="H483" s="9" t="n">
        <f aca="false">G483-F483+1</f>
        <v>1</v>
      </c>
    </row>
    <row r="484" customFormat="false" ht="15" hidden="false" customHeight="false" outlineLevel="0" collapsed="false">
      <c r="A484" s="5" t="s">
        <v>1543</v>
      </c>
      <c r="B484" s="5" t="s">
        <v>277</v>
      </c>
      <c r="C484" s="7" t="n">
        <v>44422</v>
      </c>
      <c r="D484" s="8" t="n">
        <v>3229</v>
      </c>
      <c r="E484" s="5" t="s">
        <v>1060</v>
      </c>
      <c r="F484" s="9" t="n">
        <f aca="false">YEAR(INDEX(Sinistres!$E$2:$E$1030,MATCH(B484,Sinistres!$A$2:$A$1030,0)))</f>
        <v>2021</v>
      </c>
      <c r="G484" s="9" t="n">
        <f aca="false">YEAR(C484)</f>
        <v>2021</v>
      </c>
      <c r="H484" s="9" t="n">
        <f aca="false">G484-F484+1</f>
        <v>1</v>
      </c>
    </row>
    <row r="485" customFormat="false" ht="15" hidden="false" customHeight="false" outlineLevel="0" collapsed="false">
      <c r="A485" s="5" t="s">
        <v>1544</v>
      </c>
      <c r="B485" s="5" t="s">
        <v>277</v>
      </c>
      <c r="C485" s="7" t="n">
        <v>44506</v>
      </c>
      <c r="D485" s="8" t="n">
        <v>4011</v>
      </c>
      <c r="E485" s="5" t="s">
        <v>1060</v>
      </c>
      <c r="F485" s="9" t="n">
        <f aca="false">YEAR(INDEX(Sinistres!$E$2:$E$1030,MATCH(B485,Sinistres!$A$2:$A$1030,0)))</f>
        <v>2021</v>
      </c>
      <c r="G485" s="9" t="n">
        <f aca="false">YEAR(C485)</f>
        <v>2021</v>
      </c>
      <c r="H485" s="9" t="n">
        <f aca="false">G485-F485+1</f>
        <v>1</v>
      </c>
    </row>
    <row r="486" customFormat="false" ht="15" hidden="false" customHeight="false" outlineLevel="0" collapsed="false">
      <c r="A486" s="5" t="s">
        <v>1545</v>
      </c>
      <c r="B486" s="5" t="s">
        <v>277</v>
      </c>
      <c r="C486" s="7" t="n">
        <v>44979</v>
      </c>
      <c r="D486" s="8" t="n">
        <v>15003</v>
      </c>
      <c r="E486" s="5" t="s">
        <v>1060</v>
      </c>
      <c r="F486" s="9" t="n">
        <f aca="false">YEAR(INDEX(Sinistres!$E$2:$E$1030,MATCH(B486,Sinistres!$A$2:$A$1030,0)))</f>
        <v>2021</v>
      </c>
      <c r="G486" s="9" t="n">
        <f aca="false">YEAR(C486)</f>
        <v>2023</v>
      </c>
      <c r="H486" s="9" t="n">
        <f aca="false">G486-F486+1</f>
        <v>3</v>
      </c>
    </row>
    <row r="487" customFormat="false" ht="15" hidden="false" customHeight="false" outlineLevel="0" collapsed="false">
      <c r="A487" s="5" t="s">
        <v>1546</v>
      </c>
      <c r="B487" s="5" t="s">
        <v>278</v>
      </c>
      <c r="C487" s="7" t="n">
        <v>44436</v>
      </c>
      <c r="D487" s="8" t="n">
        <v>10497</v>
      </c>
      <c r="E487" s="5" t="s">
        <v>1060</v>
      </c>
      <c r="F487" s="9" t="n">
        <f aca="false">YEAR(INDEX(Sinistres!$E$2:$E$1030,MATCH(B487,Sinistres!$A$2:$A$1030,0)))</f>
        <v>2021</v>
      </c>
      <c r="G487" s="9" t="n">
        <f aca="false">YEAR(C487)</f>
        <v>2021</v>
      </c>
      <c r="H487" s="9" t="n">
        <f aca="false">G487-F487+1</f>
        <v>1</v>
      </c>
    </row>
    <row r="488" customFormat="false" ht="15" hidden="false" customHeight="false" outlineLevel="0" collapsed="false">
      <c r="A488" s="5" t="s">
        <v>1547</v>
      </c>
      <c r="B488" s="5" t="s">
        <v>279</v>
      </c>
      <c r="C488" s="7" t="n">
        <v>44338</v>
      </c>
      <c r="D488" s="8" t="n">
        <v>32743</v>
      </c>
      <c r="E488" s="5" t="s">
        <v>1060</v>
      </c>
      <c r="F488" s="9" t="n">
        <f aca="false">YEAR(INDEX(Sinistres!$E$2:$E$1030,MATCH(B488,Sinistres!$A$2:$A$1030,0)))</f>
        <v>2021</v>
      </c>
      <c r="G488" s="9" t="n">
        <f aca="false">YEAR(C488)</f>
        <v>2021</v>
      </c>
      <c r="H488" s="9" t="n">
        <f aca="false">G488-F488+1</f>
        <v>1</v>
      </c>
    </row>
    <row r="489" customFormat="false" ht="15" hidden="false" customHeight="false" outlineLevel="0" collapsed="false">
      <c r="A489" s="5" t="s">
        <v>1548</v>
      </c>
      <c r="B489" s="5" t="s">
        <v>279</v>
      </c>
      <c r="C489" s="7" t="n">
        <v>44584</v>
      </c>
      <c r="D489" s="8" t="n">
        <v>26838</v>
      </c>
      <c r="E489" s="5" t="s">
        <v>1060</v>
      </c>
      <c r="F489" s="9" t="n">
        <f aca="false">YEAR(INDEX(Sinistres!$E$2:$E$1030,MATCH(B489,Sinistres!$A$2:$A$1030,0)))</f>
        <v>2021</v>
      </c>
      <c r="G489" s="9" t="n">
        <f aca="false">YEAR(C489)</f>
        <v>2022</v>
      </c>
      <c r="H489" s="9" t="n">
        <f aca="false">G489-F489+1</f>
        <v>2</v>
      </c>
    </row>
    <row r="490" customFormat="false" ht="15" hidden="false" customHeight="false" outlineLevel="0" collapsed="false">
      <c r="A490" s="5" t="s">
        <v>1549</v>
      </c>
      <c r="B490" s="5" t="s">
        <v>279</v>
      </c>
      <c r="C490" s="7" t="n">
        <v>44735</v>
      </c>
      <c r="D490" s="8" t="n">
        <v>7137</v>
      </c>
      <c r="E490" s="5" t="s">
        <v>1060</v>
      </c>
      <c r="F490" s="9" t="n">
        <f aca="false">YEAR(INDEX(Sinistres!$E$2:$E$1030,MATCH(B490,Sinistres!$A$2:$A$1030,0)))</f>
        <v>2021</v>
      </c>
      <c r="G490" s="9" t="n">
        <f aca="false">YEAR(C490)</f>
        <v>2022</v>
      </c>
      <c r="H490" s="9" t="n">
        <f aca="false">G490-F490+1</f>
        <v>2</v>
      </c>
    </row>
    <row r="491" customFormat="false" ht="15" hidden="false" customHeight="false" outlineLevel="0" collapsed="false">
      <c r="A491" s="5" t="s">
        <v>1550</v>
      </c>
      <c r="B491" s="5" t="s">
        <v>280</v>
      </c>
      <c r="C491" s="7" t="n">
        <v>44477</v>
      </c>
      <c r="D491" s="8" t="n">
        <v>8706</v>
      </c>
      <c r="E491" s="5" t="s">
        <v>1060</v>
      </c>
      <c r="F491" s="9" t="n">
        <f aca="false">YEAR(INDEX(Sinistres!$E$2:$E$1030,MATCH(B491,Sinistres!$A$2:$A$1030,0)))</f>
        <v>2021</v>
      </c>
      <c r="G491" s="9" t="n">
        <f aca="false">YEAR(C491)</f>
        <v>2021</v>
      </c>
      <c r="H491" s="9" t="n">
        <f aca="false">G491-F491+1</f>
        <v>1</v>
      </c>
    </row>
    <row r="492" customFormat="false" ht="15" hidden="false" customHeight="false" outlineLevel="0" collapsed="false">
      <c r="A492" s="5" t="s">
        <v>1551</v>
      </c>
      <c r="B492" s="5" t="s">
        <v>280</v>
      </c>
      <c r="C492" s="7" t="n">
        <v>44656</v>
      </c>
      <c r="D492" s="8" t="n">
        <v>18059</v>
      </c>
      <c r="E492" s="5" t="s">
        <v>1060</v>
      </c>
      <c r="F492" s="9" t="n">
        <f aca="false">YEAR(INDEX(Sinistres!$E$2:$E$1030,MATCH(B492,Sinistres!$A$2:$A$1030,0)))</f>
        <v>2021</v>
      </c>
      <c r="G492" s="9" t="n">
        <f aca="false">YEAR(C492)</f>
        <v>2022</v>
      </c>
      <c r="H492" s="9" t="n">
        <f aca="false">G492-F492+1</f>
        <v>2</v>
      </c>
    </row>
    <row r="493" customFormat="false" ht="15" hidden="false" customHeight="false" outlineLevel="0" collapsed="false">
      <c r="A493" s="5" t="s">
        <v>1552</v>
      </c>
      <c r="B493" s="5" t="s">
        <v>280</v>
      </c>
      <c r="C493" s="7" t="n">
        <v>44731</v>
      </c>
      <c r="D493" s="8" t="n">
        <v>28136</v>
      </c>
      <c r="E493" s="5" t="s">
        <v>1060</v>
      </c>
      <c r="F493" s="9" t="n">
        <f aca="false">YEAR(INDEX(Sinistres!$E$2:$E$1030,MATCH(B493,Sinistres!$A$2:$A$1030,0)))</f>
        <v>2021</v>
      </c>
      <c r="G493" s="9" t="n">
        <f aca="false">YEAR(C493)</f>
        <v>2022</v>
      </c>
      <c r="H493" s="9" t="n">
        <f aca="false">G493-F493+1</f>
        <v>2</v>
      </c>
    </row>
    <row r="494" customFormat="false" ht="15" hidden="false" customHeight="false" outlineLevel="0" collapsed="false">
      <c r="A494" s="5" t="s">
        <v>1553</v>
      </c>
      <c r="B494" s="5" t="s">
        <v>281</v>
      </c>
      <c r="C494" s="7" t="n">
        <v>44279</v>
      </c>
      <c r="D494" s="8" t="n">
        <v>5600</v>
      </c>
      <c r="E494" s="5" t="s">
        <v>1060</v>
      </c>
      <c r="F494" s="9" t="n">
        <f aca="false">YEAR(INDEX(Sinistres!$E$2:$E$1030,MATCH(B494,Sinistres!$A$2:$A$1030,0)))</f>
        <v>2021</v>
      </c>
      <c r="G494" s="9" t="n">
        <f aca="false">YEAR(C494)</f>
        <v>2021</v>
      </c>
      <c r="H494" s="9" t="n">
        <f aca="false">G494-F494+1</f>
        <v>1</v>
      </c>
    </row>
    <row r="495" customFormat="false" ht="15" hidden="false" customHeight="false" outlineLevel="0" collapsed="false">
      <c r="A495" s="5" t="s">
        <v>1554</v>
      </c>
      <c r="B495" s="5" t="s">
        <v>282</v>
      </c>
      <c r="C495" s="7" t="n">
        <v>44941</v>
      </c>
      <c r="D495" s="8" t="n">
        <v>3762</v>
      </c>
      <c r="E495" s="5" t="s">
        <v>1060</v>
      </c>
      <c r="F495" s="9" t="n">
        <f aca="false">YEAR(INDEX(Sinistres!$E$2:$E$1030,MATCH(B495,Sinistres!$A$2:$A$1030,0)))</f>
        <v>2021</v>
      </c>
      <c r="G495" s="9" t="n">
        <f aca="false">YEAR(C495)</f>
        <v>2023</v>
      </c>
      <c r="H495" s="9" t="n">
        <f aca="false">G495-F495+1</f>
        <v>3</v>
      </c>
    </row>
    <row r="496" customFormat="false" ht="15" hidden="false" customHeight="false" outlineLevel="0" collapsed="false">
      <c r="A496" s="5" t="s">
        <v>1555</v>
      </c>
      <c r="B496" s="5" t="s">
        <v>282</v>
      </c>
      <c r="C496" s="7" t="n">
        <v>45259</v>
      </c>
      <c r="D496" s="8" t="n">
        <v>19214</v>
      </c>
      <c r="E496" s="5" t="s">
        <v>1060</v>
      </c>
      <c r="F496" s="9" t="n">
        <f aca="false">YEAR(INDEX(Sinistres!$E$2:$E$1030,MATCH(B496,Sinistres!$A$2:$A$1030,0)))</f>
        <v>2021</v>
      </c>
      <c r="G496" s="9" t="n">
        <f aca="false">YEAR(C496)</f>
        <v>2023</v>
      </c>
      <c r="H496" s="9" t="n">
        <f aca="false">G496-F496+1</f>
        <v>3</v>
      </c>
    </row>
    <row r="497" customFormat="false" ht="15" hidden="false" customHeight="false" outlineLevel="0" collapsed="false">
      <c r="A497" s="5" t="s">
        <v>1556</v>
      </c>
      <c r="B497" s="5" t="s">
        <v>282</v>
      </c>
      <c r="C497" s="7" t="n">
        <v>45412</v>
      </c>
      <c r="D497" s="8" t="n">
        <v>9960</v>
      </c>
      <c r="E497" s="5" t="s">
        <v>1060</v>
      </c>
      <c r="F497" s="9" t="n">
        <f aca="false">YEAR(INDEX(Sinistres!$E$2:$E$1030,MATCH(B497,Sinistres!$A$2:$A$1030,0)))</f>
        <v>2021</v>
      </c>
      <c r="G497" s="9" t="n">
        <f aca="false">YEAR(C497)</f>
        <v>2024</v>
      </c>
      <c r="H497" s="9" t="n">
        <f aca="false">G497-F497+1</f>
        <v>4</v>
      </c>
    </row>
    <row r="498" customFormat="false" ht="15" hidden="false" customHeight="false" outlineLevel="0" collapsed="false">
      <c r="A498" s="5" t="s">
        <v>1557</v>
      </c>
      <c r="B498" s="5" t="s">
        <v>283</v>
      </c>
      <c r="C498" s="7" t="n">
        <v>44584</v>
      </c>
      <c r="D498" s="8" t="n">
        <v>13392</v>
      </c>
      <c r="E498" s="5" t="s">
        <v>1060</v>
      </c>
      <c r="F498" s="9" t="n">
        <f aca="false">YEAR(INDEX(Sinistres!$E$2:$E$1030,MATCH(B498,Sinistres!$A$2:$A$1030,0)))</f>
        <v>2021</v>
      </c>
      <c r="G498" s="9" t="n">
        <f aca="false">YEAR(C498)</f>
        <v>2022</v>
      </c>
      <c r="H498" s="9" t="n">
        <f aca="false">G498-F498+1</f>
        <v>2</v>
      </c>
    </row>
    <row r="499" customFormat="false" ht="15" hidden="false" customHeight="false" outlineLevel="0" collapsed="false">
      <c r="A499" s="5" t="s">
        <v>1558</v>
      </c>
      <c r="B499" s="5" t="s">
        <v>284</v>
      </c>
      <c r="C499" s="7" t="n">
        <v>44479</v>
      </c>
      <c r="D499" s="8" t="n">
        <v>2167</v>
      </c>
      <c r="E499" s="5" t="s">
        <v>1060</v>
      </c>
      <c r="F499" s="9" t="n">
        <f aca="false">YEAR(INDEX(Sinistres!$E$2:$E$1030,MATCH(B499,Sinistres!$A$2:$A$1030,0)))</f>
        <v>2021</v>
      </c>
      <c r="G499" s="9" t="n">
        <f aca="false">YEAR(C499)</f>
        <v>2021</v>
      </c>
      <c r="H499" s="9" t="n">
        <f aca="false">G499-F499+1</f>
        <v>1</v>
      </c>
    </row>
    <row r="500" customFormat="false" ht="15" hidden="false" customHeight="false" outlineLevel="0" collapsed="false">
      <c r="A500" s="5" t="s">
        <v>1559</v>
      </c>
      <c r="B500" s="5" t="s">
        <v>284</v>
      </c>
      <c r="C500" s="7" t="n">
        <v>44587</v>
      </c>
      <c r="D500" s="8" t="n">
        <v>138655</v>
      </c>
      <c r="E500" s="5" t="s">
        <v>1060</v>
      </c>
      <c r="F500" s="9" t="n">
        <f aca="false">YEAR(INDEX(Sinistres!$E$2:$E$1030,MATCH(B500,Sinistres!$A$2:$A$1030,0)))</f>
        <v>2021</v>
      </c>
      <c r="G500" s="9" t="n">
        <f aca="false">YEAR(C500)</f>
        <v>2022</v>
      </c>
      <c r="H500" s="9" t="n">
        <f aca="false">G500-F500+1</f>
        <v>2</v>
      </c>
    </row>
    <row r="501" customFormat="false" ht="15" hidden="false" customHeight="false" outlineLevel="0" collapsed="false">
      <c r="A501" s="5" t="s">
        <v>1560</v>
      </c>
      <c r="B501" s="5" t="s">
        <v>285</v>
      </c>
      <c r="C501" s="7" t="n">
        <v>44395</v>
      </c>
      <c r="D501" s="8" t="n">
        <v>11456</v>
      </c>
      <c r="E501" s="5" t="s">
        <v>1060</v>
      </c>
      <c r="F501" s="9" t="n">
        <f aca="false">YEAR(INDEX(Sinistres!$E$2:$E$1030,MATCH(B501,Sinistres!$A$2:$A$1030,0)))</f>
        <v>2021</v>
      </c>
      <c r="G501" s="9" t="n">
        <f aca="false">YEAR(C501)</f>
        <v>2021</v>
      </c>
      <c r="H501" s="9" t="n">
        <f aca="false">G501-F501+1</f>
        <v>1</v>
      </c>
    </row>
    <row r="502" customFormat="false" ht="15" hidden="false" customHeight="false" outlineLevel="0" collapsed="false">
      <c r="A502" s="5" t="s">
        <v>1561</v>
      </c>
      <c r="B502" s="5" t="s">
        <v>285</v>
      </c>
      <c r="C502" s="7" t="n">
        <v>44440</v>
      </c>
      <c r="D502" s="8" t="n">
        <v>7807</v>
      </c>
      <c r="E502" s="5" t="s">
        <v>1060</v>
      </c>
      <c r="F502" s="9" t="n">
        <f aca="false">YEAR(INDEX(Sinistres!$E$2:$E$1030,MATCH(B502,Sinistres!$A$2:$A$1030,0)))</f>
        <v>2021</v>
      </c>
      <c r="G502" s="9" t="n">
        <f aca="false">YEAR(C502)</f>
        <v>2021</v>
      </c>
      <c r="H502" s="9" t="n">
        <f aca="false">G502-F502+1</f>
        <v>1</v>
      </c>
    </row>
    <row r="503" customFormat="false" ht="15" hidden="false" customHeight="false" outlineLevel="0" collapsed="false">
      <c r="A503" s="5" t="s">
        <v>1562</v>
      </c>
      <c r="B503" s="5" t="s">
        <v>286</v>
      </c>
      <c r="C503" s="7" t="n">
        <v>44348</v>
      </c>
      <c r="D503" s="8" t="n">
        <v>3918</v>
      </c>
      <c r="E503" s="5" t="s">
        <v>1060</v>
      </c>
      <c r="F503" s="9" t="n">
        <f aca="false">YEAR(INDEX(Sinistres!$E$2:$E$1030,MATCH(B503,Sinistres!$A$2:$A$1030,0)))</f>
        <v>2021</v>
      </c>
      <c r="G503" s="9" t="n">
        <f aca="false">YEAR(C503)</f>
        <v>2021</v>
      </c>
      <c r="H503" s="9" t="n">
        <f aca="false">G503-F503+1</f>
        <v>1</v>
      </c>
    </row>
    <row r="504" customFormat="false" ht="15" hidden="false" customHeight="false" outlineLevel="0" collapsed="false">
      <c r="A504" s="5" t="s">
        <v>1563</v>
      </c>
      <c r="B504" s="5" t="s">
        <v>287</v>
      </c>
      <c r="C504" s="7" t="n">
        <v>44450</v>
      </c>
      <c r="D504" s="8" t="n">
        <v>25058</v>
      </c>
      <c r="E504" s="5" t="s">
        <v>1060</v>
      </c>
      <c r="F504" s="9" t="n">
        <f aca="false">YEAR(INDEX(Sinistres!$E$2:$E$1030,MATCH(B504,Sinistres!$A$2:$A$1030,0)))</f>
        <v>2021</v>
      </c>
      <c r="G504" s="9" t="n">
        <f aca="false">YEAR(C504)</f>
        <v>2021</v>
      </c>
      <c r="H504" s="9" t="n">
        <f aca="false">G504-F504+1</f>
        <v>1</v>
      </c>
    </row>
    <row r="505" customFormat="false" ht="15" hidden="false" customHeight="false" outlineLevel="0" collapsed="false">
      <c r="A505" s="5" t="s">
        <v>1564</v>
      </c>
      <c r="B505" s="5" t="s">
        <v>287</v>
      </c>
      <c r="C505" s="7" t="n">
        <v>44577</v>
      </c>
      <c r="D505" s="8" t="n">
        <v>24961</v>
      </c>
      <c r="E505" s="5" t="s">
        <v>1060</v>
      </c>
      <c r="F505" s="9" t="n">
        <f aca="false">YEAR(INDEX(Sinistres!$E$2:$E$1030,MATCH(B505,Sinistres!$A$2:$A$1030,0)))</f>
        <v>2021</v>
      </c>
      <c r="G505" s="9" t="n">
        <f aca="false">YEAR(C505)</f>
        <v>2022</v>
      </c>
      <c r="H505" s="9" t="n">
        <f aca="false">G505-F505+1</f>
        <v>2</v>
      </c>
    </row>
    <row r="506" customFormat="false" ht="15" hidden="false" customHeight="false" outlineLevel="0" collapsed="false">
      <c r="A506" s="5" t="s">
        <v>1565</v>
      </c>
      <c r="B506" s="5" t="s">
        <v>288</v>
      </c>
      <c r="C506" s="7" t="n">
        <v>44245</v>
      </c>
      <c r="D506" s="8" t="n">
        <v>10287</v>
      </c>
      <c r="E506" s="5" t="s">
        <v>1060</v>
      </c>
      <c r="F506" s="9" t="n">
        <f aca="false">YEAR(INDEX(Sinistres!$E$2:$E$1030,MATCH(B506,Sinistres!$A$2:$A$1030,0)))</f>
        <v>2021</v>
      </c>
      <c r="G506" s="9" t="n">
        <f aca="false">YEAR(C506)</f>
        <v>2021</v>
      </c>
      <c r="H506" s="9" t="n">
        <f aca="false">G506-F506+1</f>
        <v>1</v>
      </c>
    </row>
    <row r="507" customFormat="false" ht="15" hidden="false" customHeight="false" outlineLevel="0" collapsed="false">
      <c r="A507" s="5" t="s">
        <v>1566</v>
      </c>
      <c r="B507" s="5" t="s">
        <v>289</v>
      </c>
      <c r="C507" s="7" t="n">
        <v>44325</v>
      </c>
      <c r="D507" s="8" t="n">
        <v>3982</v>
      </c>
      <c r="E507" s="5" t="s">
        <v>1060</v>
      </c>
      <c r="F507" s="9" t="n">
        <f aca="false">YEAR(INDEX(Sinistres!$E$2:$E$1030,MATCH(B507,Sinistres!$A$2:$A$1030,0)))</f>
        <v>2021</v>
      </c>
      <c r="G507" s="9" t="n">
        <f aca="false">YEAR(C507)</f>
        <v>2021</v>
      </c>
      <c r="H507" s="9" t="n">
        <f aca="false">G507-F507+1</f>
        <v>1</v>
      </c>
    </row>
    <row r="508" customFormat="false" ht="15" hidden="false" customHeight="false" outlineLevel="0" collapsed="false">
      <c r="A508" s="5" t="s">
        <v>1567</v>
      </c>
      <c r="B508" s="5" t="s">
        <v>290</v>
      </c>
      <c r="C508" s="7" t="n">
        <v>44392</v>
      </c>
      <c r="D508" s="8" t="n">
        <v>13610</v>
      </c>
      <c r="E508" s="5" t="s">
        <v>1060</v>
      </c>
      <c r="F508" s="9" t="n">
        <f aca="false">YEAR(INDEX(Sinistres!$E$2:$E$1030,MATCH(B508,Sinistres!$A$2:$A$1030,0)))</f>
        <v>2021</v>
      </c>
      <c r="G508" s="9" t="n">
        <f aca="false">YEAR(C508)</f>
        <v>2021</v>
      </c>
      <c r="H508" s="9" t="n">
        <f aca="false">G508-F508+1</f>
        <v>1</v>
      </c>
    </row>
    <row r="509" customFormat="false" ht="15" hidden="false" customHeight="false" outlineLevel="0" collapsed="false">
      <c r="A509" s="5" t="s">
        <v>1568</v>
      </c>
      <c r="B509" s="5" t="s">
        <v>291</v>
      </c>
      <c r="C509" s="7" t="n">
        <v>44568</v>
      </c>
      <c r="D509" s="8" t="n">
        <v>11988</v>
      </c>
      <c r="E509" s="5" t="s">
        <v>1060</v>
      </c>
      <c r="F509" s="9" t="n">
        <f aca="false">YEAR(INDEX(Sinistres!$E$2:$E$1030,MATCH(B509,Sinistres!$A$2:$A$1030,0)))</f>
        <v>2021</v>
      </c>
      <c r="G509" s="9" t="n">
        <f aca="false">YEAR(C509)</f>
        <v>2022</v>
      </c>
      <c r="H509" s="9" t="n">
        <f aca="false">G509-F509+1</f>
        <v>2</v>
      </c>
    </row>
    <row r="510" customFormat="false" ht="15" hidden="false" customHeight="false" outlineLevel="0" collapsed="false">
      <c r="A510" s="5" t="s">
        <v>1569</v>
      </c>
      <c r="B510" s="5" t="s">
        <v>292</v>
      </c>
      <c r="C510" s="7" t="n">
        <v>44422</v>
      </c>
      <c r="D510" s="8" t="n">
        <v>2674</v>
      </c>
      <c r="E510" s="5" t="s">
        <v>1060</v>
      </c>
      <c r="F510" s="9" t="n">
        <f aca="false">YEAR(INDEX(Sinistres!$E$2:$E$1030,MATCH(B510,Sinistres!$A$2:$A$1030,0)))</f>
        <v>2021</v>
      </c>
      <c r="G510" s="9" t="n">
        <f aca="false">YEAR(C510)</f>
        <v>2021</v>
      </c>
      <c r="H510" s="9" t="n">
        <f aca="false">G510-F510+1</f>
        <v>1</v>
      </c>
    </row>
    <row r="511" customFormat="false" ht="15" hidden="false" customHeight="false" outlineLevel="0" collapsed="false">
      <c r="A511" s="5" t="s">
        <v>1570</v>
      </c>
      <c r="B511" s="5" t="s">
        <v>292</v>
      </c>
      <c r="C511" s="7" t="n">
        <v>44464</v>
      </c>
      <c r="D511" s="8" t="n">
        <v>1974</v>
      </c>
      <c r="E511" s="5" t="s">
        <v>1060</v>
      </c>
      <c r="F511" s="9" t="n">
        <f aca="false">YEAR(INDEX(Sinistres!$E$2:$E$1030,MATCH(B511,Sinistres!$A$2:$A$1030,0)))</f>
        <v>2021</v>
      </c>
      <c r="G511" s="9" t="n">
        <f aca="false">YEAR(C511)</f>
        <v>2021</v>
      </c>
      <c r="H511" s="9" t="n">
        <f aca="false">G511-F511+1</f>
        <v>1</v>
      </c>
    </row>
    <row r="512" customFormat="false" ht="15" hidden="false" customHeight="false" outlineLevel="0" collapsed="false">
      <c r="A512" s="5" t="s">
        <v>1571</v>
      </c>
      <c r="B512" s="5" t="s">
        <v>293</v>
      </c>
      <c r="C512" s="7" t="n">
        <v>44378</v>
      </c>
      <c r="D512" s="8" t="n">
        <v>10823</v>
      </c>
      <c r="E512" s="5" t="s">
        <v>1060</v>
      </c>
      <c r="F512" s="9" t="n">
        <f aca="false">YEAR(INDEX(Sinistres!$E$2:$E$1030,MATCH(B512,Sinistres!$A$2:$A$1030,0)))</f>
        <v>2021</v>
      </c>
      <c r="G512" s="9" t="n">
        <f aca="false">YEAR(C512)</f>
        <v>2021</v>
      </c>
      <c r="H512" s="9" t="n">
        <f aca="false">G512-F512+1</f>
        <v>1</v>
      </c>
    </row>
    <row r="513" customFormat="false" ht="15" hidden="false" customHeight="false" outlineLevel="0" collapsed="false">
      <c r="A513" s="5" t="s">
        <v>1572</v>
      </c>
      <c r="B513" s="5" t="s">
        <v>294</v>
      </c>
      <c r="C513" s="7" t="n">
        <v>44504</v>
      </c>
      <c r="D513" s="8" t="n">
        <v>9214</v>
      </c>
      <c r="E513" s="5" t="s">
        <v>1060</v>
      </c>
      <c r="F513" s="9" t="n">
        <f aca="false">YEAR(INDEX(Sinistres!$E$2:$E$1030,MATCH(B513,Sinistres!$A$2:$A$1030,0)))</f>
        <v>2021</v>
      </c>
      <c r="G513" s="9" t="n">
        <f aca="false">YEAR(C513)</f>
        <v>2021</v>
      </c>
      <c r="H513" s="9" t="n">
        <f aca="false">G513-F513+1</f>
        <v>1</v>
      </c>
    </row>
    <row r="514" customFormat="false" ht="15" hidden="false" customHeight="false" outlineLevel="0" collapsed="false">
      <c r="A514" s="5" t="s">
        <v>1573</v>
      </c>
      <c r="B514" s="5" t="s">
        <v>294</v>
      </c>
      <c r="C514" s="7" t="n">
        <v>44590</v>
      </c>
      <c r="D514" s="8" t="n">
        <v>6579</v>
      </c>
      <c r="E514" s="5" t="s">
        <v>1060</v>
      </c>
      <c r="F514" s="9" t="n">
        <f aca="false">YEAR(INDEX(Sinistres!$E$2:$E$1030,MATCH(B514,Sinistres!$A$2:$A$1030,0)))</f>
        <v>2021</v>
      </c>
      <c r="G514" s="9" t="n">
        <f aca="false">YEAR(C514)</f>
        <v>2022</v>
      </c>
      <c r="H514" s="9" t="n">
        <f aca="false">G514-F514+1</f>
        <v>2</v>
      </c>
    </row>
    <row r="515" customFormat="false" ht="15" hidden="false" customHeight="false" outlineLevel="0" collapsed="false">
      <c r="A515" s="5" t="s">
        <v>1574</v>
      </c>
      <c r="B515" s="5" t="s">
        <v>294</v>
      </c>
      <c r="C515" s="7" t="n">
        <v>44619</v>
      </c>
      <c r="D515" s="8" t="n">
        <v>22651</v>
      </c>
      <c r="E515" s="5" t="s">
        <v>1060</v>
      </c>
      <c r="F515" s="9" t="n">
        <f aca="false">YEAR(INDEX(Sinistres!$E$2:$E$1030,MATCH(B515,Sinistres!$A$2:$A$1030,0)))</f>
        <v>2021</v>
      </c>
      <c r="G515" s="9" t="n">
        <f aca="false">YEAR(C515)</f>
        <v>2022</v>
      </c>
      <c r="H515" s="9" t="n">
        <f aca="false">G515-F515+1</f>
        <v>2</v>
      </c>
    </row>
    <row r="516" customFormat="false" ht="15" hidden="false" customHeight="false" outlineLevel="0" collapsed="false">
      <c r="A516" s="5" t="s">
        <v>1575</v>
      </c>
      <c r="B516" s="5" t="s">
        <v>295</v>
      </c>
      <c r="C516" s="7" t="n">
        <v>44512</v>
      </c>
      <c r="D516" s="8" t="n">
        <v>14056</v>
      </c>
      <c r="E516" s="5" t="s">
        <v>1060</v>
      </c>
      <c r="F516" s="9" t="n">
        <f aca="false">YEAR(INDEX(Sinistres!$E$2:$E$1030,MATCH(B516,Sinistres!$A$2:$A$1030,0)))</f>
        <v>2021</v>
      </c>
      <c r="G516" s="9" t="n">
        <f aca="false">YEAR(C516)</f>
        <v>2021</v>
      </c>
      <c r="H516" s="9" t="n">
        <f aca="false">G516-F516+1</f>
        <v>1</v>
      </c>
    </row>
    <row r="517" customFormat="false" ht="15" hidden="false" customHeight="false" outlineLevel="0" collapsed="false">
      <c r="A517" s="5" t="s">
        <v>1576</v>
      </c>
      <c r="B517" s="5" t="s">
        <v>296</v>
      </c>
      <c r="C517" s="7" t="n">
        <v>44465</v>
      </c>
      <c r="D517" s="8" t="n">
        <v>16506</v>
      </c>
      <c r="E517" s="5" t="s">
        <v>1060</v>
      </c>
      <c r="F517" s="9" t="n">
        <f aca="false">YEAR(INDEX(Sinistres!$E$2:$E$1030,MATCH(B517,Sinistres!$A$2:$A$1030,0)))</f>
        <v>2021</v>
      </c>
      <c r="G517" s="9" t="n">
        <f aca="false">YEAR(C517)</f>
        <v>2021</v>
      </c>
      <c r="H517" s="9" t="n">
        <f aca="false">G517-F517+1</f>
        <v>1</v>
      </c>
    </row>
    <row r="518" customFormat="false" ht="15" hidden="false" customHeight="false" outlineLevel="0" collapsed="false">
      <c r="A518" s="5" t="s">
        <v>1577</v>
      </c>
      <c r="B518" s="5" t="s">
        <v>296</v>
      </c>
      <c r="C518" s="7" t="n">
        <v>44576</v>
      </c>
      <c r="D518" s="8" t="n">
        <v>8226</v>
      </c>
      <c r="E518" s="5" t="s">
        <v>1060</v>
      </c>
      <c r="F518" s="9" t="n">
        <f aca="false">YEAR(INDEX(Sinistres!$E$2:$E$1030,MATCH(B518,Sinistres!$A$2:$A$1030,0)))</f>
        <v>2021</v>
      </c>
      <c r="G518" s="9" t="n">
        <f aca="false">YEAR(C518)</f>
        <v>2022</v>
      </c>
      <c r="H518" s="9" t="n">
        <f aca="false">G518-F518+1</f>
        <v>2</v>
      </c>
    </row>
    <row r="519" customFormat="false" ht="15" hidden="false" customHeight="false" outlineLevel="0" collapsed="false">
      <c r="A519" s="5" t="s">
        <v>1578</v>
      </c>
      <c r="B519" s="5" t="s">
        <v>296</v>
      </c>
      <c r="C519" s="7" t="n">
        <v>44702</v>
      </c>
      <c r="D519" s="8" t="n">
        <v>6927</v>
      </c>
      <c r="E519" s="5" t="s">
        <v>1060</v>
      </c>
      <c r="F519" s="9" t="n">
        <f aca="false">YEAR(INDEX(Sinistres!$E$2:$E$1030,MATCH(B519,Sinistres!$A$2:$A$1030,0)))</f>
        <v>2021</v>
      </c>
      <c r="G519" s="9" t="n">
        <f aca="false">YEAR(C519)</f>
        <v>2022</v>
      </c>
      <c r="H519" s="9" t="n">
        <f aca="false">G519-F519+1</f>
        <v>2</v>
      </c>
    </row>
    <row r="520" customFormat="false" ht="15" hidden="false" customHeight="false" outlineLevel="0" collapsed="false">
      <c r="A520" s="5" t="s">
        <v>1579</v>
      </c>
      <c r="B520" s="5" t="s">
        <v>297</v>
      </c>
      <c r="C520" s="7" t="n">
        <v>44544</v>
      </c>
      <c r="D520" s="8" t="n">
        <v>32797</v>
      </c>
      <c r="E520" s="5" t="s">
        <v>1060</v>
      </c>
      <c r="F520" s="9" t="n">
        <f aca="false">YEAR(INDEX(Sinistres!$E$2:$E$1030,MATCH(B520,Sinistres!$A$2:$A$1030,0)))</f>
        <v>2021</v>
      </c>
      <c r="G520" s="9" t="n">
        <f aca="false">YEAR(C520)</f>
        <v>2021</v>
      </c>
      <c r="H520" s="9" t="n">
        <f aca="false">G520-F520+1</f>
        <v>1</v>
      </c>
    </row>
    <row r="521" customFormat="false" ht="15" hidden="false" customHeight="false" outlineLevel="0" collapsed="false">
      <c r="A521" s="5" t="s">
        <v>1580</v>
      </c>
      <c r="B521" s="5" t="s">
        <v>297</v>
      </c>
      <c r="C521" s="7" t="n">
        <v>44809</v>
      </c>
      <c r="D521" s="8" t="n">
        <v>14500</v>
      </c>
      <c r="E521" s="5" t="s">
        <v>1060</v>
      </c>
      <c r="F521" s="9" t="n">
        <f aca="false">YEAR(INDEX(Sinistres!$E$2:$E$1030,MATCH(B521,Sinistres!$A$2:$A$1030,0)))</f>
        <v>2021</v>
      </c>
      <c r="G521" s="9" t="n">
        <f aca="false">YEAR(C521)</f>
        <v>2022</v>
      </c>
      <c r="H521" s="9" t="n">
        <f aca="false">G521-F521+1</f>
        <v>2</v>
      </c>
    </row>
    <row r="522" customFormat="false" ht="15" hidden="false" customHeight="false" outlineLevel="0" collapsed="false">
      <c r="A522" s="5" t="s">
        <v>1581</v>
      </c>
      <c r="B522" s="5" t="s">
        <v>298</v>
      </c>
      <c r="C522" s="7" t="n">
        <v>44521</v>
      </c>
      <c r="D522" s="8" t="n">
        <v>8085</v>
      </c>
      <c r="E522" s="5" t="s">
        <v>1060</v>
      </c>
      <c r="F522" s="9" t="n">
        <f aca="false">YEAR(INDEX(Sinistres!$E$2:$E$1030,MATCH(B522,Sinistres!$A$2:$A$1030,0)))</f>
        <v>2021</v>
      </c>
      <c r="G522" s="9" t="n">
        <f aca="false">YEAR(C522)</f>
        <v>2021</v>
      </c>
      <c r="H522" s="9" t="n">
        <f aca="false">G522-F522+1</f>
        <v>1</v>
      </c>
    </row>
    <row r="523" customFormat="false" ht="15" hidden="false" customHeight="false" outlineLevel="0" collapsed="false">
      <c r="A523" s="5" t="s">
        <v>1582</v>
      </c>
      <c r="B523" s="5" t="s">
        <v>299</v>
      </c>
      <c r="C523" s="7" t="n">
        <v>44702</v>
      </c>
      <c r="D523" s="8" t="n">
        <v>2547</v>
      </c>
      <c r="E523" s="5" t="s">
        <v>1060</v>
      </c>
      <c r="F523" s="9" t="n">
        <f aca="false">YEAR(INDEX(Sinistres!$E$2:$E$1030,MATCH(B523,Sinistres!$A$2:$A$1030,0)))</f>
        <v>2021</v>
      </c>
      <c r="G523" s="9" t="n">
        <f aca="false">YEAR(C523)</f>
        <v>2022</v>
      </c>
      <c r="H523" s="9" t="n">
        <f aca="false">G523-F523+1</f>
        <v>2</v>
      </c>
    </row>
    <row r="524" customFormat="false" ht="15" hidden="false" customHeight="false" outlineLevel="0" collapsed="false">
      <c r="A524" s="5" t="s">
        <v>1583</v>
      </c>
      <c r="B524" s="5" t="s">
        <v>299</v>
      </c>
      <c r="C524" s="7" t="n">
        <v>44776</v>
      </c>
      <c r="D524" s="8" t="n">
        <v>14435</v>
      </c>
      <c r="E524" s="5" t="s">
        <v>1060</v>
      </c>
      <c r="F524" s="9" t="n">
        <f aca="false">YEAR(INDEX(Sinistres!$E$2:$E$1030,MATCH(B524,Sinistres!$A$2:$A$1030,0)))</f>
        <v>2021</v>
      </c>
      <c r="G524" s="9" t="n">
        <f aca="false">YEAR(C524)</f>
        <v>2022</v>
      </c>
      <c r="H524" s="9" t="n">
        <f aca="false">G524-F524+1</f>
        <v>2</v>
      </c>
    </row>
    <row r="525" customFormat="false" ht="15" hidden="false" customHeight="false" outlineLevel="0" collapsed="false">
      <c r="A525" s="5" t="s">
        <v>1584</v>
      </c>
      <c r="B525" s="5" t="s">
        <v>299</v>
      </c>
      <c r="C525" s="7" t="n">
        <v>44836</v>
      </c>
      <c r="D525" s="8" t="n">
        <v>7190</v>
      </c>
      <c r="E525" s="5" t="s">
        <v>1060</v>
      </c>
      <c r="F525" s="9" t="n">
        <f aca="false">YEAR(INDEX(Sinistres!$E$2:$E$1030,MATCH(B525,Sinistres!$A$2:$A$1030,0)))</f>
        <v>2021</v>
      </c>
      <c r="G525" s="9" t="n">
        <f aca="false">YEAR(C525)</f>
        <v>2022</v>
      </c>
      <c r="H525" s="9" t="n">
        <f aca="false">G525-F525+1</f>
        <v>2</v>
      </c>
    </row>
    <row r="526" customFormat="false" ht="15" hidden="false" customHeight="false" outlineLevel="0" collapsed="false">
      <c r="A526" s="5" t="s">
        <v>1585</v>
      </c>
      <c r="B526" s="5" t="s">
        <v>300</v>
      </c>
      <c r="C526" s="7" t="n">
        <v>44600</v>
      </c>
      <c r="D526" s="8" t="n">
        <v>18126</v>
      </c>
      <c r="E526" s="5" t="s">
        <v>1060</v>
      </c>
      <c r="F526" s="9" t="n">
        <f aca="false">YEAR(INDEX(Sinistres!$E$2:$E$1030,MATCH(B526,Sinistres!$A$2:$A$1030,0)))</f>
        <v>2021</v>
      </c>
      <c r="G526" s="9" t="n">
        <f aca="false">YEAR(C526)</f>
        <v>2022</v>
      </c>
      <c r="H526" s="9" t="n">
        <f aca="false">G526-F526+1</f>
        <v>2</v>
      </c>
    </row>
    <row r="527" customFormat="false" ht="15" hidden="false" customHeight="false" outlineLevel="0" collapsed="false">
      <c r="A527" s="5" t="s">
        <v>1586</v>
      </c>
      <c r="B527" s="5" t="s">
        <v>300</v>
      </c>
      <c r="C527" s="7" t="n">
        <v>44767</v>
      </c>
      <c r="D527" s="8" t="n">
        <v>14230</v>
      </c>
      <c r="E527" s="5" t="s">
        <v>1060</v>
      </c>
      <c r="F527" s="9" t="n">
        <f aca="false">YEAR(INDEX(Sinistres!$E$2:$E$1030,MATCH(B527,Sinistres!$A$2:$A$1030,0)))</f>
        <v>2021</v>
      </c>
      <c r="G527" s="9" t="n">
        <f aca="false">YEAR(C527)</f>
        <v>2022</v>
      </c>
      <c r="H527" s="9" t="n">
        <f aca="false">G527-F527+1</f>
        <v>2</v>
      </c>
    </row>
    <row r="528" customFormat="false" ht="15" hidden="false" customHeight="false" outlineLevel="0" collapsed="false">
      <c r="A528" s="5" t="s">
        <v>1587</v>
      </c>
      <c r="B528" s="5" t="s">
        <v>300</v>
      </c>
      <c r="C528" s="7" t="n">
        <v>45235</v>
      </c>
      <c r="D528" s="8" t="n">
        <v>-12568</v>
      </c>
      <c r="E528" s="5" t="s">
        <v>1088</v>
      </c>
      <c r="F528" s="9" t="n">
        <f aca="false">YEAR(INDEX(Sinistres!$E$2:$E$1030,MATCH(B528,Sinistres!$A$2:$A$1030,0)))</f>
        <v>2021</v>
      </c>
      <c r="G528" s="9" t="n">
        <f aca="false">YEAR(C528)</f>
        <v>2023</v>
      </c>
      <c r="H528" s="9" t="n">
        <f aca="false">G528-F528+1</f>
        <v>3</v>
      </c>
    </row>
    <row r="529" customFormat="false" ht="15" hidden="false" customHeight="false" outlineLevel="0" collapsed="false">
      <c r="A529" s="5" t="s">
        <v>1588</v>
      </c>
      <c r="B529" s="5" t="s">
        <v>301</v>
      </c>
      <c r="C529" s="7" t="n">
        <v>44540</v>
      </c>
      <c r="D529" s="8" t="n">
        <v>13885</v>
      </c>
      <c r="E529" s="5" t="s">
        <v>1060</v>
      </c>
      <c r="F529" s="9" t="n">
        <f aca="false">YEAR(INDEX(Sinistres!$E$2:$E$1030,MATCH(B529,Sinistres!$A$2:$A$1030,0)))</f>
        <v>2021</v>
      </c>
      <c r="G529" s="9" t="n">
        <f aca="false">YEAR(C529)</f>
        <v>2021</v>
      </c>
      <c r="H529" s="9" t="n">
        <f aca="false">G529-F529+1</f>
        <v>1</v>
      </c>
    </row>
    <row r="530" customFormat="false" ht="15" hidden="false" customHeight="false" outlineLevel="0" collapsed="false">
      <c r="A530" s="5" t="s">
        <v>1589</v>
      </c>
      <c r="B530" s="5" t="s">
        <v>302</v>
      </c>
      <c r="C530" s="7" t="n">
        <v>44673</v>
      </c>
      <c r="D530" s="8" t="n">
        <v>126946</v>
      </c>
      <c r="E530" s="5" t="s">
        <v>1060</v>
      </c>
      <c r="F530" s="9" t="n">
        <f aca="false">YEAR(INDEX(Sinistres!$E$2:$E$1030,MATCH(B530,Sinistres!$A$2:$A$1030,0)))</f>
        <v>2021</v>
      </c>
      <c r="G530" s="9" t="n">
        <f aca="false">YEAR(C530)</f>
        <v>2022</v>
      </c>
      <c r="H530" s="9" t="n">
        <f aca="false">G530-F530+1</f>
        <v>2</v>
      </c>
    </row>
    <row r="531" customFormat="false" ht="15" hidden="false" customHeight="false" outlineLevel="0" collapsed="false">
      <c r="A531" s="5" t="s">
        <v>1590</v>
      </c>
      <c r="B531" s="5" t="s">
        <v>302</v>
      </c>
      <c r="C531" s="7" t="n">
        <v>45064</v>
      </c>
      <c r="D531" s="8" t="n">
        <v>165679</v>
      </c>
      <c r="E531" s="5" t="s">
        <v>1060</v>
      </c>
      <c r="F531" s="9" t="n">
        <f aca="false">YEAR(INDEX(Sinistres!$E$2:$E$1030,MATCH(B531,Sinistres!$A$2:$A$1030,0)))</f>
        <v>2021</v>
      </c>
      <c r="G531" s="9" t="n">
        <f aca="false">YEAR(C531)</f>
        <v>2023</v>
      </c>
      <c r="H531" s="9" t="n">
        <f aca="false">G531-F531+1</f>
        <v>3</v>
      </c>
    </row>
    <row r="532" customFormat="false" ht="15" hidden="false" customHeight="false" outlineLevel="0" collapsed="false">
      <c r="A532" s="5" t="s">
        <v>1591</v>
      </c>
      <c r="B532" s="5" t="s">
        <v>302</v>
      </c>
      <c r="C532" s="7" t="n">
        <v>45427</v>
      </c>
      <c r="D532" s="8" t="n">
        <v>38242</v>
      </c>
      <c r="E532" s="5" t="s">
        <v>1060</v>
      </c>
      <c r="F532" s="9" t="n">
        <f aca="false">YEAR(INDEX(Sinistres!$E$2:$E$1030,MATCH(B532,Sinistres!$A$2:$A$1030,0)))</f>
        <v>2021</v>
      </c>
      <c r="G532" s="9" t="n">
        <f aca="false">YEAR(C532)</f>
        <v>2024</v>
      </c>
      <c r="H532" s="9" t="n">
        <f aca="false">G532-F532+1</f>
        <v>4</v>
      </c>
    </row>
    <row r="533" customFormat="false" ht="15" hidden="false" customHeight="false" outlineLevel="0" collapsed="false">
      <c r="A533" s="5" t="s">
        <v>1592</v>
      </c>
      <c r="B533" s="5" t="s">
        <v>303</v>
      </c>
      <c r="C533" s="7" t="n">
        <v>44411</v>
      </c>
      <c r="D533" s="8" t="n">
        <v>19376</v>
      </c>
      <c r="E533" s="5" t="s">
        <v>1060</v>
      </c>
      <c r="F533" s="9" t="n">
        <f aca="false">YEAR(INDEX(Sinistres!$E$2:$E$1030,MATCH(B533,Sinistres!$A$2:$A$1030,0)))</f>
        <v>2021</v>
      </c>
      <c r="G533" s="9" t="n">
        <f aca="false">YEAR(C533)</f>
        <v>2021</v>
      </c>
      <c r="H533" s="9" t="n">
        <f aca="false">G533-F533+1</f>
        <v>1</v>
      </c>
    </row>
    <row r="534" customFormat="false" ht="15" hidden="false" customHeight="false" outlineLevel="0" collapsed="false">
      <c r="A534" s="5" t="s">
        <v>1593</v>
      </c>
      <c r="B534" s="5" t="s">
        <v>304</v>
      </c>
      <c r="C534" s="7" t="n">
        <v>44834</v>
      </c>
      <c r="D534" s="8" t="n">
        <v>28473</v>
      </c>
      <c r="E534" s="5" t="s">
        <v>1060</v>
      </c>
      <c r="F534" s="9" t="n">
        <f aca="false">YEAR(INDEX(Sinistres!$E$2:$E$1030,MATCH(B534,Sinistres!$A$2:$A$1030,0)))</f>
        <v>2021</v>
      </c>
      <c r="G534" s="9" t="n">
        <f aca="false">YEAR(C534)</f>
        <v>2022</v>
      </c>
      <c r="H534" s="9" t="n">
        <f aca="false">G534-F534+1</f>
        <v>2</v>
      </c>
    </row>
    <row r="535" customFormat="false" ht="15" hidden="false" customHeight="false" outlineLevel="0" collapsed="false">
      <c r="A535" s="5" t="s">
        <v>1594</v>
      </c>
      <c r="B535" s="5" t="s">
        <v>304</v>
      </c>
      <c r="C535" s="7" t="n">
        <v>44905</v>
      </c>
      <c r="D535" s="8" t="n">
        <v>29697</v>
      </c>
      <c r="E535" s="5" t="s">
        <v>1060</v>
      </c>
      <c r="F535" s="9" t="n">
        <f aca="false">YEAR(INDEX(Sinistres!$E$2:$E$1030,MATCH(B535,Sinistres!$A$2:$A$1030,0)))</f>
        <v>2021</v>
      </c>
      <c r="G535" s="9" t="n">
        <f aca="false">YEAR(C535)</f>
        <v>2022</v>
      </c>
      <c r="H535" s="9" t="n">
        <f aca="false">G535-F535+1</f>
        <v>2</v>
      </c>
    </row>
    <row r="536" customFormat="false" ht="15" hidden="false" customHeight="false" outlineLevel="0" collapsed="false">
      <c r="A536" s="5" t="s">
        <v>1595</v>
      </c>
      <c r="B536" s="5" t="s">
        <v>304</v>
      </c>
      <c r="C536" s="7" t="n">
        <v>45027</v>
      </c>
      <c r="D536" s="8" t="n">
        <v>10726</v>
      </c>
      <c r="E536" s="5" t="s">
        <v>1060</v>
      </c>
      <c r="F536" s="9" t="n">
        <f aca="false">YEAR(INDEX(Sinistres!$E$2:$E$1030,MATCH(B536,Sinistres!$A$2:$A$1030,0)))</f>
        <v>2021</v>
      </c>
      <c r="G536" s="9" t="n">
        <f aca="false">YEAR(C536)</f>
        <v>2023</v>
      </c>
      <c r="H536" s="9" t="n">
        <f aca="false">G536-F536+1</f>
        <v>3</v>
      </c>
    </row>
    <row r="537" customFormat="false" ht="15" hidden="false" customHeight="false" outlineLevel="0" collapsed="false">
      <c r="A537" s="5" t="s">
        <v>1596</v>
      </c>
      <c r="B537" s="5" t="s">
        <v>305</v>
      </c>
      <c r="C537" s="7" t="n">
        <v>44293</v>
      </c>
      <c r="D537" s="8" t="n">
        <v>2539</v>
      </c>
      <c r="E537" s="5" t="s">
        <v>1060</v>
      </c>
      <c r="F537" s="9" t="n">
        <f aca="false">YEAR(INDEX(Sinistres!$E$2:$E$1030,MATCH(B537,Sinistres!$A$2:$A$1030,0)))</f>
        <v>2021</v>
      </c>
      <c r="G537" s="9" t="n">
        <f aca="false">YEAR(C537)</f>
        <v>2021</v>
      </c>
      <c r="H537" s="9" t="n">
        <f aca="false">G537-F537+1</f>
        <v>1</v>
      </c>
    </row>
    <row r="538" customFormat="false" ht="15" hidden="false" customHeight="false" outlineLevel="0" collapsed="false">
      <c r="A538" s="5" t="s">
        <v>1597</v>
      </c>
      <c r="B538" s="5" t="s">
        <v>306</v>
      </c>
      <c r="C538" s="7" t="n">
        <v>44584</v>
      </c>
      <c r="D538" s="8" t="n">
        <v>8142</v>
      </c>
      <c r="E538" s="5" t="s">
        <v>1060</v>
      </c>
      <c r="F538" s="9" t="n">
        <f aca="false">YEAR(INDEX(Sinistres!$E$2:$E$1030,MATCH(B538,Sinistres!$A$2:$A$1030,0)))</f>
        <v>2021</v>
      </c>
      <c r="G538" s="9" t="n">
        <f aca="false">YEAR(C538)</f>
        <v>2022</v>
      </c>
      <c r="H538" s="9" t="n">
        <f aca="false">G538-F538+1</f>
        <v>2</v>
      </c>
    </row>
    <row r="539" customFormat="false" ht="15" hidden="false" customHeight="false" outlineLevel="0" collapsed="false">
      <c r="A539" s="5" t="s">
        <v>1598</v>
      </c>
      <c r="B539" s="5" t="s">
        <v>307</v>
      </c>
      <c r="C539" s="7" t="n">
        <v>44297</v>
      </c>
      <c r="D539" s="8" t="n">
        <v>54158</v>
      </c>
      <c r="E539" s="5" t="s">
        <v>1060</v>
      </c>
      <c r="F539" s="9" t="n">
        <f aca="false">YEAR(INDEX(Sinistres!$E$2:$E$1030,MATCH(B539,Sinistres!$A$2:$A$1030,0)))</f>
        <v>2021</v>
      </c>
      <c r="G539" s="9" t="n">
        <f aca="false">YEAR(C539)</f>
        <v>2021</v>
      </c>
      <c r="H539" s="9" t="n">
        <f aca="false">G539-F539+1</f>
        <v>1</v>
      </c>
    </row>
    <row r="540" customFormat="false" ht="15" hidden="false" customHeight="false" outlineLevel="0" collapsed="false">
      <c r="A540" s="5" t="s">
        <v>1599</v>
      </c>
      <c r="B540" s="5" t="s">
        <v>307</v>
      </c>
      <c r="C540" s="7" t="n">
        <v>44418</v>
      </c>
      <c r="D540" s="8" t="n">
        <v>57481</v>
      </c>
      <c r="E540" s="5" t="s">
        <v>1060</v>
      </c>
      <c r="F540" s="9" t="n">
        <f aca="false">YEAR(INDEX(Sinistres!$E$2:$E$1030,MATCH(B540,Sinistres!$A$2:$A$1030,0)))</f>
        <v>2021</v>
      </c>
      <c r="G540" s="9" t="n">
        <f aca="false">YEAR(C540)</f>
        <v>2021</v>
      </c>
      <c r="H540" s="9" t="n">
        <f aca="false">G540-F540+1</f>
        <v>1</v>
      </c>
    </row>
    <row r="541" customFormat="false" ht="15" hidden="false" customHeight="false" outlineLevel="0" collapsed="false">
      <c r="A541" s="5" t="s">
        <v>1600</v>
      </c>
      <c r="B541" s="5" t="s">
        <v>307</v>
      </c>
      <c r="C541" s="7" t="n">
        <v>44497</v>
      </c>
      <c r="D541" s="8" t="n">
        <v>58521</v>
      </c>
      <c r="E541" s="5" t="s">
        <v>1060</v>
      </c>
      <c r="F541" s="9" t="n">
        <f aca="false">YEAR(INDEX(Sinistres!$E$2:$E$1030,MATCH(B541,Sinistres!$A$2:$A$1030,0)))</f>
        <v>2021</v>
      </c>
      <c r="G541" s="9" t="n">
        <f aca="false">YEAR(C541)</f>
        <v>2021</v>
      </c>
      <c r="H541" s="9" t="n">
        <f aca="false">G541-F541+1</f>
        <v>1</v>
      </c>
    </row>
    <row r="542" customFormat="false" ht="15" hidden="false" customHeight="false" outlineLevel="0" collapsed="false">
      <c r="A542" s="5" t="s">
        <v>1601</v>
      </c>
      <c r="B542" s="5" t="s">
        <v>307</v>
      </c>
      <c r="C542" s="7" t="n">
        <v>45155</v>
      </c>
      <c r="D542" s="8" t="n">
        <v>41387</v>
      </c>
      <c r="E542" s="5" t="s">
        <v>1060</v>
      </c>
      <c r="F542" s="9" t="n">
        <f aca="false">YEAR(INDEX(Sinistres!$E$2:$E$1030,MATCH(B542,Sinistres!$A$2:$A$1030,0)))</f>
        <v>2021</v>
      </c>
      <c r="G542" s="9" t="n">
        <f aca="false">YEAR(C542)</f>
        <v>2023</v>
      </c>
      <c r="H542" s="9" t="n">
        <f aca="false">G542-F542+1</f>
        <v>3</v>
      </c>
    </row>
    <row r="543" customFormat="false" ht="15" hidden="false" customHeight="false" outlineLevel="0" collapsed="false">
      <c r="A543" s="5" t="s">
        <v>1602</v>
      </c>
      <c r="B543" s="5" t="s">
        <v>308</v>
      </c>
      <c r="C543" s="7" t="n">
        <v>44634</v>
      </c>
      <c r="D543" s="8" t="n">
        <v>10868</v>
      </c>
      <c r="E543" s="5" t="s">
        <v>1060</v>
      </c>
      <c r="F543" s="9" t="n">
        <f aca="false">YEAR(INDEX(Sinistres!$E$2:$E$1030,MATCH(B543,Sinistres!$A$2:$A$1030,0)))</f>
        <v>2021</v>
      </c>
      <c r="G543" s="9" t="n">
        <f aca="false">YEAR(C543)</f>
        <v>2022</v>
      </c>
      <c r="H543" s="9" t="n">
        <f aca="false">G543-F543+1</f>
        <v>2</v>
      </c>
    </row>
    <row r="544" customFormat="false" ht="15" hidden="false" customHeight="false" outlineLevel="0" collapsed="false">
      <c r="A544" s="5" t="s">
        <v>1603</v>
      </c>
      <c r="B544" s="5" t="s">
        <v>308</v>
      </c>
      <c r="C544" s="7" t="n">
        <v>44975</v>
      </c>
      <c r="D544" s="8" t="n">
        <v>102855</v>
      </c>
      <c r="E544" s="5" t="s">
        <v>1060</v>
      </c>
      <c r="F544" s="9" t="n">
        <f aca="false">YEAR(INDEX(Sinistres!$E$2:$E$1030,MATCH(B544,Sinistres!$A$2:$A$1030,0)))</f>
        <v>2021</v>
      </c>
      <c r="G544" s="9" t="n">
        <f aca="false">YEAR(C544)</f>
        <v>2023</v>
      </c>
      <c r="H544" s="9" t="n">
        <f aca="false">G544-F544+1</f>
        <v>3</v>
      </c>
    </row>
    <row r="545" customFormat="false" ht="15" hidden="false" customHeight="false" outlineLevel="0" collapsed="false">
      <c r="A545" s="5" t="s">
        <v>1604</v>
      </c>
      <c r="B545" s="5" t="s">
        <v>309</v>
      </c>
      <c r="C545" s="7" t="n">
        <v>44568</v>
      </c>
      <c r="D545" s="8" t="n">
        <v>19671</v>
      </c>
      <c r="E545" s="5" t="s">
        <v>1060</v>
      </c>
      <c r="F545" s="9" t="n">
        <f aca="false">YEAR(INDEX(Sinistres!$E$2:$E$1030,MATCH(B545,Sinistres!$A$2:$A$1030,0)))</f>
        <v>2021</v>
      </c>
      <c r="G545" s="9" t="n">
        <f aca="false">YEAR(C545)</f>
        <v>2022</v>
      </c>
      <c r="H545" s="9" t="n">
        <f aca="false">G545-F545+1</f>
        <v>2</v>
      </c>
    </row>
    <row r="546" customFormat="false" ht="15" hidden="false" customHeight="false" outlineLevel="0" collapsed="false">
      <c r="A546" s="5" t="s">
        <v>1605</v>
      </c>
      <c r="B546" s="5" t="s">
        <v>310</v>
      </c>
      <c r="C546" s="7" t="n">
        <v>44427</v>
      </c>
      <c r="D546" s="8" t="n">
        <v>9821</v>
      </c>
      <c r="E546" s="5" t="s">
        <v>1060</v>
      </c>
      <c r="F546" s="9" t="n">
        <f aca="false">YEAR(INDEX(Sinistres!$E$2:$E$1030,MATCH(B546,Sinistres!$A$2:$A$1030,0)))</f>
        <v>2021</v>
      </c>
      <c r="G546" s="9" t="n">
        <f aca="false">YEAR(C546)</f>
        <v>2021</v>
      </c>
      <c r="H546" s="9" t="n">
        <f aca="false">G546-F546+1</f>
        <v>1</v>
      </c>
    </row>
    <row r="547" customFormat="false" ht="15" hidden="false" customHeight="false" outlineLevel="0" collapsed="false">
      <c r="A547" s="5" t="s">
        <v>1606</v>
      </c>
      <c r="B547" s="5" t="s">
        <v>311</v>
      </c>
      <c r="C547" s="7" t="n">
        <v>44281</v>
      </c>
      <c r="D547" s="8" t="n">
        <v>13510</v>
      </c>
      <c r="E547" s="5" t="s">
        <v>1060</v>
      </c>
      <c r="F547" s="9" t="n">
        <f aca="false">YEAR(INDEX(Sinistres!$E$2:$E$1030,MATCH(B547,Sinistres!$A$2:$A$1030,0)))</f>
        <v>2021</v>
      </c>
      <c r="G547" s="9" t="n">
        <f aca="false">YEAR(C547)</f>
        <v>2021</v>
      </c>
      <c r="H547" s="9" t="n">
        <f aca="false">G547-F547+1</f>
        <v>1</v>
      </c>
    </row>
    <row r="548" customFormat="false" ht="15" hidden="false" customHeight="false" outlineLevel="0" collapsed="false">
      <c r="A548" s="5" t="s">
        <v>1607</v>
      </c>
      <c r="B548" s="5" t="s">
        <v>312</v>
      </c>
      <c r="C548" s="7" t="n">
        <v>44342</v>
      </c>
      <c r="D548" s="8" t="n">
        <v>8883</v>
      </c>
      <c r="E548" s="5" t="s">
        <v>1060</v>
      </c>
      <c r="F548" s="9" t="n">
        <f aca="false">YEAR(INDEX(Sinistres!$E$2:$E$1030,MATCH(B548,Sinistres!$A$2:$A$1030,0)))</f>
        <v>2021</v>
      </c>
      <c r="G548" s="9" t="n">
        <f aca="false">YEAR(C548)</f>
        <v>2021</v>
      </c>
      <c r="H548" s="9" t="n">
        <f aca="false">G548-F548+1</f>
        <v>1</v>
      </c>
    </row>
    <row r="549" customFormat="false" ht="15" hidden="false" customHeight="false" outlineLevel="0" collapsed="false">
      <c r="A549" s="5" t="s">
        <v>1608</v>
      </c>
      <c r="B549" s="5" t="s">
        <v>312</v>
      </c>
      <c r="C549" s="7" t="n">
        <v>44447</v>
      </c>
      <c r="D549" s="8" t="n">
        <v>6026</v>
      </c>
      <c r="E549" s="5" t="s">
        <v>1060</v>
      </c>
      <c r="F549" s="9" t="n">
        <f aca="false">YEAR(INDEX(Sinistres!$E$2:$E$1030,MATCH(B549,Sinistres!$A$2:$A$1030,0)))</f>
        <v>2021</v>
      </c>
      <c r="G549" s="9" t="n">
        <f aca="false">YEAR(C549)</f>
        <v>2021</v>
      </c>
      <c r="H549" s="9" t="n">
        <f aca="false">G549-F549+1</f>
        <v>1</v>
      </c>
    </row>
    <row r="550" customFormat="false" ht="15" hidden="false" customHeight="false" outlineLevel="0" collapsed="false">
      <c r="A550" s="5" t="s">
        <v>1609</v>
      </c>
      <c r="B550" s="5" t="s">
        <v>313</v>
      </c>
      <c r="C550" s="7" t="n">
        <v>44546</v>
      </c>
      <c r="D550" s="8" t="n">
        <v>17817</v>
      </c>
      <c r="E550" s="5" t="s">
        <v>1060</v>
      </c>
      <c r="F550" s="9" t="n">
        <f aca="false">YEAR(INDEX(Sinistres!$E$2:$E$1030,MATCH(B550,Sinistres!$A$2:$A$1030,0)))</f>
        <v>2021</v>
      </c>
      <c r="G550" s="9" t="n">
        <f aca="false">YEAR(C550)</f>
        <v>2021</v>
      </c>
      <c r="H550" s="9" t="n">
        <f aca="false">G550-F550+1</f>
        <v>1</v>
      </c>
    </row>
    <row r="551" customFormat="false" ht="15" hidden="false" customHeight="false" outlineLevel="0" collapsed="false">
      <c r="A551" s="5" t="s">
        <v>1610</v>
      </c>
      <c r="B551" s="5" t="s">
        <v>313</v>
      </c>
      <c r="C551" s="7" t="n">
        <v>44639</v>
      </c>
      <c r="D551" s="8" t="n">
        <v>18043</v>
      </c>
      <c r="E551" s="5" t="s">
        <v>1060</v>
      </c>
      <c r="F551" s="9" t="n">
        <f aca="false">YEAR(INDEX(Sinistres!$E$2:$E$1030,MATCH(B551,Sinistres!$A$2:$A$1030,0)))</f>
        <v>2021</v>
      </c>
      <c r="G551" s="9" t="n">
        <f aca="false">YEAR(C551)</f>
        <v>2022</v>
      </c>
      <c r="H551" s="9" t="n">
        <f aca="false">G551-F551+1</f>
        <v>2</v>
      </c>
    </row>
    <row r="552" customFormat="false" ht="15" hidden="false" customHeight="false" outlineLevel="0" collapsed="false">
      <c r="A552" s="5" t="s">
        <v>1611</v>
      </c>
      <c r="B552" s="5" t="s">
        <v>314</v>
      </c>
      <c r="C552" s="7" t="n">
        <v>44588</v>
      </c>
      <c r="D552" s="8" t="n">
        <v>9979</v>
      </c>
      <c r="E552" s="5" t="s">
        <v>1060</v>
      </c>
      <c r="F552" s="9" t="n">
        <f aca="false">YEAR(INDEX(Sinistres!$E$2:$E$1030,MATCH(B552,Sinistres!$A$2:$A$1030,0)))</f>
        <v>2021</v>
      </c>
      <c r="G552" s="9" t="n">
        <f aca="false">YEAR(C552)</f>
        <v>2022</v>
      </c>
      <c r="H552" s="9" t="n">
        <f aca="false">G552-F552+1</f>
        <v>2</v>
      </c>
    </row>
    <row r="553" customFormat="false" ht="15" hidden="false" customHeight="false" outlineLevel="0" collapsed="false">
      <c r="A553" s="5" t="s">
        <v>1612</v>
      </c>
      <c r="B553" s="5" t="s">
        <v>314</v>
      </c>
      <c r="C553" s="7" t="n">
        <v>44659</v>
      </c>
      <c r="D553" s="8" t="n">
        <v>3448</v>
      </c>
      <c r="E553" s="5" t="s">
        <v>1060</v>
      </c>
      <c r="F553" s="9" t="n">
        <f aca="false">YEAR(INDEX(Sinistres!$E$2:$E$1030,MATCH(B553,Sinistres!$A$2:$A$1030,0)))</f>
        <v>2021</v>
      </c>
      <c r="G553" s="9" t="n">
        <f aca="false">YEAR(C553)</f>
        <v>2022</v>
      </c>
      <c r="H553" s="9" t="n">
        <f aca="false">G553-F553+1</f>
        <v>2</v>
      </c>
    </row>
    <row r="554" customFormat="false" ht="15" hidden="false" customHeight="false" outlineLevel="0" collapsed="false">
      <c r="A554" s="5" t="s">
        <v>1613</v>
      </c>
      <c r="B554" s="5" t="s">
        <v>315</v>
      </c>
      <c r="C554" s="7" t="n">
        <v>44366</v>
      </c>
      <c r="D554" s="8" t="n">
        <v>77474</v>
      </c>
      <c r="E554" s="5" t="s">
        <v>1060</v>
      </c>
      <c r="F554" s="9" t="n">
        <f aca="false">YEAR(INDEX(Sinistres!$E$2:$E$1030,MATCH(B554,Sinistres!$A$2:$A$1030,0)))</f>
        <v>2021</v>
      </c>
      <c r="G554" s="9" t="n">
        <f aca="false">YEAR(C554)</f>
        <v>2021</v>
      </c>
      <c r="H554" s="9" t="n">
        <f aca="false">G554-F554+1</f>
        <v>1</v>
      </c>
    </row>
    <row r="555" customFormat="false" ht="15" hidden="false" customHeight="false" outlineLevel="0" collapsed="false">
      <c r="A555" s="5" t="s">
        <v>1614</v>
      </c>
      <c r="B555" s="5" t="s">
        <v>315</v>
      </c>
      <c r="C555" s="7" t="n">
        <v>44415</v>
      </c>
      <c r="D555" s="8" t="n">
        <v>32602</v>
      </c>
      <c r="E555" s="5" t="s">
        <v>1060</v>
      </c>
      <c r="F555" s="9" t="n">
        <f aca="false">YEAR(INDEX(Sinistres!$E$2:$E$1030,MATCH(B555,Sinistres!$A$2:$A$1030,0)))</f>
        <v>2021</v>
      </c>
      <c r="G555" s="9" t="n">
        <f aca="false">YEAR(C555)</f>
        <v>2021</v>
      </c>
      <c r="H555" s="9" t="n">
        <f aca="false">G555-F555+1</f>
        <v>1</v>
      </c>
    </row>
    <row r="556" customFormat="false" ht="15" hidden="false" customHeight="false" outlineLevel="0" collapsed="false">
      <c r="A556" s="5" t="s">
        <v>1615</v>
      </c>
      <c r="B556" s="5" t="s">
        <v>316</v>
      </c>
      <c r="C556" s="7" t="n">
        <v>44451</v>
      </c>
      <c r="D556" s="8" t="n">
        <v>11690</v>
      </c>
      <c r="E556" s="5" t="s">
        <v>1060</v>
      </c>
      <c r="F556" s="9" t="n">
        <f aca="false">YEAR(INDEX(Sinistres!$E$2:$E$1030,MATCH(B556,Sinistres!$A$2:$A$1030,0)))</f>
        <v>2021</v>
      </c>
      <c r="G556" s="9" t="n">
        <f aca="false">YEAR(C556)</f>
        <v>2021</v>
      </c>
      <c r="H556" s="9" t="n">
        <f aca="false">G556-F556+1</f>
        <v>1</v>
      </c>
    </row>
    <row r="557" customFormat="false" ht="15" hidden="false" customHeight="false" outlineLevel="0" collapsed="false">
      <c r="A557" s="5" t="s">
        <v>1616</v>
      </c>
      <c r="B557" s="5" t="s">
        <v>317</v>
      </c>
      <c r="C557" s="7" t="n">
        <v>44483</v>
      </c>
      <c r="D557" s="8" t="n">
        <v>114999</v>
      </c>
      <c r="E557" s="5" t="s">
        <v>1060</v>
      </c>
      <c r="F557" s="9" t="n">
        <f aca="false">YEAR(INDEX(Sinistres!$E$2:$E$1030,MATCH(B557,Sinistres!$A$2:$A$1030,0)))</f>
        <v>2021</v>
      </c>
      <c r="G557" s="9" t="n">
        <f aca="false">YEAR(C557)</f>
        <v>2021</v>
      </c>
      <c r="H557" s="9" t="n">
        <f aca="false">G557-F557+1</f>
        <v>1</v>
      </c>
    </row>
    <row r="558" customFormat="false" ht="15" hidden="false" customHeight="false" outlineLevel="0" collapsed="false">
      <c r="A558" s="5" t="s">
        <v>1617</v>
      </c>
      <c r="B558" s="5" t="s">
        <v>317</v>
      </c>
      <c r="C558" s="7" t="n">
        <v>44551</v>
      </c>
      <c r="D558" s="8" t="n">
        <v>24253</v>
      </c>
      <c r="E558" s="5" t="s">
        <v>1060</v>
      </c>
      <c r="F558" s="9" t="n">
        <f aca="false">YEAR(INDEX(Sinistres!$E$2:$E$1030,MATCH(B558,Sinistres!$A$2:$A$1030,0)))</f>
        <v>2021</v>
      </c>
      <c r="G558" s="9" t="n">
        <f aca="false">YEAR(C558)</f>
        <v>2021</v>
      </c>
      <c r="H558" s="9" t="n">
        <f aca="false">G558-F558+1</f>
        <v>1</v>
      </c>
    </row>
    <row r="559" customFormat="false" ht="15" hidden="false" customHeight="false" outlineLevel="0" collapsed="false">
      <c r="A559" s="5" t="s">
        <v>1618</v>
      </c>
      <c r="B559" s="5" t="s">
        <v>318</v>
      </c>
      <c r="C559" s="7" t="n">
        <v>44637</v>
      </c>
      <c r="D559" s="8" t="n">
        <v>6946</v>
      </c>
      <c r="E559" s="5" t="s">
        <v>1060</v>
      </c>
      <c r="F559" s="9" t="n">
        <f aca="false">YEAR(INDEX(Sinistres!$E$2:$E$1030,MATCH(B559,Sinistres!$A$2:$A$1030,0)))</f>
        <v>2021</v>
      </c>
      <c r="G559" s="9" t="n">
        <f aca="false">YEAR(C559)</f>
        <v>2022</v>
      </c>
      <c r="H559" s="9" t="n">
        <f aca="false">G559-F559+1</f>
        <v>2</v>
      </c>
    </row>
    <row r="560" customFormat="false" ht="15" hidden="false" customHeight="false" outlineLevel="0" collapsed="false">
      <c r="A560" s="5" t="s">
        <v>1619</v>
      </c>
      <c r="B560" s="5" t="s">
        <v>318</v>
      </c>
      <c r="C560" s="7" t="n">
        <v>44840</v>
      </c>
      <c r="D560" s="8" t="n">
        <v>5771</v>
      </c>
      <c r="E560" s="5" t="s">
        <v>1060</v>
      </c>
      <c r="F560" s="9" t="n">
        <f aca="false">YEAR(INDEX(Sinistres!$E$2:$E$1030,MATCH(B560,Sinistres!$A$2:$A$1030,0)))</f>
        <v>2021</v>
      </c>
      <c r="G560" s="9" t="n">
        <f aca="false">YEAR(C560)</f>
        <v>2022</v>
      </c>
      <c r="H560" s="9" t="n">
        <f aca="false">G560-F560+1</f>
        <v>2</v>
      </c>
    </row>
    <row r="561" customFormat="false" ht="15" hidden="false" customHeight="false" outlineLevel="0" collapsed="false">
      <c r="A561" s="5" t="s">
        <v>1620</v>
      </c>
      <c r="B561" s="5" t="s">
        <v>318</v>
      </c>
      <c r="C561" s="7" t="n">
        <v>44889</v>
      </c>
      <c r="D561" s="8" t="n">
        <v>9558</v>
      </c>
      <c r="E561" s="5" t="s">
        <v>1060</v>
      </c>
      <c r="F561" s="9" t="n">
        <f aca="false">YEAR(INDEX(Sinistres!$E$2:$E$1030,MATCH(B561,Sinistres!$A$2:$A$1030,0)))</f>
        <v>2021</v>
      </c>
      <c r="G561" s="9" t="n">
        <f aca="false">YEAR(C561)</f>
        <v>2022</v>
      </c>
      <c r="H561" s="9" t="n">
        <f aca="false">G561-F561+1</f>
        <v>2</v>
      </c>
    </row>
    <row r="562" customFormat="false" ht="15" hidden="false" customHeight="false" outlineLevel="0" collapsed="false">
      <c r="A562" s="5" t="s">
        <v>1621</v>
      </c>
      <c r="B562" s="5" t="s">
        <v>319</v>
      </c>
      <c r="C562" s="7" t="n">
        <v>44293</v>
      </c>
      <c r="D562" s="8" t="n">
        <v>13490</v>
      </c>
      <c r="E562" s="5" t="s">
        <v>1060</v>
      </c>
      <c r="F562" s="9" t="n">
        <f aca="false">YEAR(INDEX(Sinistres!$E$2:$E$1030,MATCH(B562,Sinistres!$A$2:$A$1030,0)))</f>
        <v>2021</v>
      </c>
      <c r="G562" s="9" t="n">
        <f aca="false">YEAR(C562)</f>
        <v>2021</v>
      </c>
      <c r="H562" s="9" t="n">
        <f aca="false">G562-F562+1</f>
        <v>1</v>
      </c>
    </row>
    <row r="563" customFormat="false" ht="15" hidden="false" customHeight="false" outlineLevel="0" collapsed="false">
      <c r="A563" s="5" t="s">
        <v>1622</v>
      </c>
      <c r="B563" s="5" t="s">
        <v>320</v>
      </c>
      <c r="C563" s="7" t="n">
        <v>44768</v>
      </c>
      <c r="D563" s="8" t="n">
        <v>1318</v>
      </c>
      <c r="E563" s="5" t="s">
        <v>1060</v>
      </c>
      <c r="F563" s="9" t="n">
        <f aca="false">YEAR(INDEX(Sinistres!$E$2:$E$1030,MATCH(B563,Sinistres!$A$2:$A$1030,0)))</f>
        <v>2021</v>
      </c>
      <c r="G563" s="9" t="n">
        <f aca="false">YEAR(C563)</f>
        <v>2022</v>
      </c>
      <c r="H563" s="9" t="n">
        <f aca="false">G563-F563+1</f>
        <v>2</v>
      </c>
    </row>
    <row r="564" customFormat="false" ht="15" hidden="false" customHeight="false" outlineLevel="0" collapsed="false">
      <c r="A564" s="5" t="s">
        <v>1623</v>
      </c>
      <c r="B564" s="5" t="s">
        <v>321</v>
      </c>
      <c r="C564" s="7" t="n">
        <v>44556</v>
      </c>
      <c r="D564" s="8" t="n">
        <v>18629</v>
      </c>
      <c r="E564" s="5" t="s">
        <v>1060</v>
      </c>
      <c r="F564" s="9" t="n">
        <f aca="false">YEAR(INDEX(Sinistres!$E$2:$E$1030,MATCH(B564,Sinistres!$A$2:$A$1030,0)))</f>
        <v>2021</v>
      </c>
      <c r="G564" s="9" t="n">
        <f aca="false">YEAR(C564)</f>
        <v>2021</v>
      </c>
      <c r="H564" s="9" t="n">
        <f aca="false">G564-F564+1</f>
        <v>1</v>
      </c>
    </row>
    <row r="565" customFormat="false" ht="15" hidden="false" customHeight="false" outlineLevel="0" collapsed="false">
      <c r="A565" s="5" t="s">
        <v>1624</v>
      </c>
      <c r="B565" s="5" t="s">
        <v>322</v>
      </c>
      <c r="C565" s="7" t="n">
        <v>44351</v>
      </c>
      <c r="D565" s="8" t="n">
        <v>4588</v>
      </c>
      <c r="E565" s="5" t="s">
        <v>1060</v>
      </c>
      <c r="F565" s="9" t="n">
        <f aca="false">YEAR(INDEX(Sinistres!$E$2:$E$1030,MATCH(B565,Sinistres!$A$2:$A$1030,0)))</f>
        <v>2021</v>
      </c>
      <c r="G565" s="9" t="n">
        <f aca="false">YEAR(C565)</f>
        <v>2021</v>
      </c>
      <c r="H565" s="9" t="n">
        <f aca="false">G565-F565+1</f>
        <v>1</v>
      </c>
    </row>
    <row r="566" customFormat="false" ht="15" hidden="false" customHeight="false" outlineLevel="0" collapsed="false">
      <c r="A566" s="5" t="s">
        <v>1625</v>
      </c>
      <c r="B566" s="5" t="s">
        <v>323</v>
      </c>
      <c r="C566" s="7" t="n">
        <v>44415</v>
      </c>
      <c r="D566" s="8" t="n">
        <v>3582</v>
      </c>
      <c r="E566" s="5" t="s">
        <v>1060</v>
      </c>
      <c r="F566" s="9" t="n">
        <f aca="false">YEAR(INDEX(Sinistres!$E$2:$E$1030,MATCH(B566,Sinistres!$A$2:$A$1030,0)))</f>
        <v>2021</v>
      </c>
      <c r="G566" s="9" t="n">
        <f aca="false">YEAR(C566)</f>
        <v>2021</v>
      </c>
      <c r="H566" s="9" t="n">
        <f aca="false">G566-F566+1</f>
        <v>1</v>
      </c>
    </row>
    <row r="567" customFormat="false" ht="15" hidden="false" customHeight="false" outlineLevel="0" collapsed="false">
      <c r="A567" s="5" t="s">
        <v>1626</v>
      </c>
      <c r="B567" s="5" t="s">
        <v>324</v>
      </c>
      <c r="C567" s="7" t="n">
        <v>44717</v>
      </c>
      <c r="D567" s="8" t="n">
        <v>16179</v>
      </c>
      <c r="E567" s="5" t="s">
        <v>1060</v>
      </c>
      <c r="F567" s="9" t="n">
        <f aca="false">YEAR(INDEX(Sinistres!$E$2:$E$1030,MATCH(B567,Sinistres!$A$2:$A$1030,0)))</f>
        <v>2021</v>
      </c>
      <c r="G567" s="9" t="n">
        <f aca="false">YEAR(C567)</f>
        <v>2022</v>
      </c>
      <c r="H567" s="9" t="n">
        <f aca="false">G567-F567+1</f>
        <v>2</v>
      </c>
    </row>
    <row r="568" customFormat="false" ht="15" hidden="false" customHeight="false" outlineLevel="0" collapsed="false">
      <c r="A568" s="5" t="s">
        <v>1627</v>
      </c>
      <c r="B568" s="5" t="s">
        <v>324</v>
      </c>
      <c r="C568" s="7" t="n">
        <v>44793</v>
      </c>
      <c r="D568" s="8" t="n">
        <v>18735</v>
      </c>
      <c r="E568" s="5" t="s">
        <v>1060</v>
      </c>
      <c r="F568" s="9" t="n">
        <f aca="false">YEAR(INDEX(Sinistres!$E$2:$E$1030,MATCH(B568,Sinistres!$A$2:$A$1030,0)))</f>
        <v>2021</v>
      </c>
      <c r="G568" s="9" t="n">
        <f aca="false">YEAR(C568)</f>
        <v>2022</v>
      </c>
      <c r="H568" s="9" t="n">
        <f aca="false">G568-F568+1</f>
        <v>2</v>
      </c>
    </row>
    <row r="569" customFormat="false" ht="15" hidden="false" customHeight="false" outlineLevel="0" collapsed="false">
      <c r="A569" s="5" t="s">
        <v>1628</v>
      </c>
      <c r="B569" s="5" t="s">
        <v>325</v>
      </c>
      <c r="C569" s="7" t="n">
        <v>44375</v>
      </c>
      <c r="D569" s="8" t="n">
        <v>10433</v>
      </c>
      <c r="E569" s="5" t="s">
        <v>1060</v>
      </c>
      <c r="F569" s="9" t="n">
        <f aca="false">YEAR(INDEX(Sinistres!$E$2:$E$1030,MATCH(B569,Sinistres!$A$2:$A$1030,0)))</f>
        <v>2021</v>
      </c>
      <c r="G569" s="9" t="n">
        <f aca="false">YEAR(C569)</f>
        <v>2021</v>
      </c>
      <c r="H569" s="9" t="n">
        <f aca="false">G569-F569+1</f>
        <v>1</v>
      </c>
    </row>
    <row r="570" customFormat="false" ht="15" hidden="false" customHeight="false" outlineLevel="0" collapsed="false">
      <c r="A570" s="5" t="s">
        <v>1629</v>
      </c>
      <c r="B570" s="5" t="s">
        <v>325</v>
      </c>
      <c r="C570" s="7" t="n">
        <v>44386</v>
      </c>
      <c r="D570" s="8" t="n">
        <v>15601</v>
      </c>
      <c r="E570" s="5" t="s">
        <v>1060</v>
      </c>
      <c r="F570" s="9" t="n">
        <f aca="false">YEAR(INDEX(Sinistres!$E$2:$E$1030,MATCH(B570,Sinistres!$A$2:$A$1030,0)))</f>
        <v>2021</v>
      </c>
      <c r="G570" s="9" t="n">
        <f aca="false">YEAR(C570)</f>
        <v>2021</v>
      </c>
      <c r="H570" s="9" t="n">
        <f aca="false">G570-F570+1</f>
        <v>1</v>
      </c>
    </row>
    <row r="571" customFormat="false" ht="15" hidden="false" customHeight="false" outlineLevel="0" collapsed="false">
      <c r="A571" s="5" t="s">
        <v>1630</v>
      </c>
      <c r="B571" s="5" t="s">
        <v>326</v>
      </c>
      <c r="C571" s="7" t="n">
        <v>44399</v>
      </c>
      <c r="D571" s="8" t="n">
        <v>19197</v>
      </c>
      <c r="E571" s="5" t="s">
        <v>1060</v>
      </c>
      <c r="F571" s="9" t="n">
        <f aca="false">YEAR(INDEX(Sinistres!$E$2:$E$1030,MATCH(B571,Sinistres!$A$2:$A$1030,0)))</f>
        <v>2021</v>
      </c>
      <c r="G571" s="9" t="n">
        <f aca="false">YEAR(C571)</f>
        <v>2021</v>
      </c>
      <c r="H571" s="9" t="n">
        <f aca="false">G571-F571+1</f>
        <v>1</v>
      </c>
    </row>
    <row r="572" customFormat="false" ht="15" hidden="false" customHeight="false" outlineLevel="0" collapsed="false">
      <c r="A572" s="5" t="s">
        <v>1631</v>
      </c>
      <c r="B572" s="5" t="s">
        <v>327</v>
      </c>
      <c r="C572" s="7" t="n">
        <v>44594</v>
      </c>
      <c r="D572" s="8" t="n">
        <v>17711</v>
      </c>
      <c r="E572" s="5" t="s">
        <v>1060</v>
      </c>
      <c r="F572" s="9" t="n">
        <f aca="false">YEAR(INDEX(Sinistres!$E$2:$E$1030,MATCH(B572,Sinistres!$A$2:$A$1030,0)))</f>
        <v>2021</v>
      </c>
      <c r="G572" s="9" t="n">
        <f aca="false">YEAR(C572)</f>
        <v>2022</v>
      </c>
      <c r="H572" s="9" t="n">
        <f aca="false">G572-F572+1</f>
        <v>2</v>
      </c>
    </row>
    <row r="573" customFormat="false" ht="15" hidden="false" customHeight="false" outlineLevel="0" collapsed="false">
      <c r="A573" s="5" t="s">
        <v>1632</v>
      </c>
      <c r="B573" s="5" t="s">
        <v>328</v>
      </c>
      <c r="C573" s="7" t="n">
        <v>44583</v>
      </c>
      <c r="D573" s="8" t="n">
        <v>6823</v>
      </c>
      <c r="E573" s="5" t="s">
        <v>1060</v>
      </c>
      <c r="F573" s="9" t="n">
        <f aca="false">YEAR(INDEX(Sinistres!$E$2:$E$1030,MATCH(B573,Sinistres!$A$2:$A$1030,0)))</f>
        <v>2021</v>
      </c>
      <c r="G573" s="9" t="n">
        <f aca="false">YEAR(C573)</f>
        <v>2022</v>
      </c>
      <c r="H573" s="9" t="n">
        <f aca="false">G573-F573+1</f>
        <v>2</v>
      </c>
    </row>
    <row r="574" customFormat="false" ht="15" hidden="false" customHeight="false" outlineLevel="0" collapsed="false">
      <c r="A574" s="5" t="s">
        <v>1633</v>
      </c>
      <c r="B574" s="5" t="s">
        <v>329</v>
      </c>
      <c r="C574" s="7" t="n">
        <v>44364</v>
      </c>
      <c r="D574" s="8" t="n">
        <v>3032</v>
      </c>
      <c r="E574" s="5" t="s">
        <v>1060</v>
      </c>
      <c r="F574" s="9" t="n">
        <f aca="false">YEAR(INDEX(Sinistres!$E$2:$E$1030,MATCH(B574,Sinistres!$A$2:$A$1030,0)))</f>
        <v>2021</v>
      </c>
      <c r="G574" s="9" t="n">
        <f aca="false">YEAR(C574)</f>
        <v>2021</v>
      </c>
      <c r="H574" s="9" t="n">
        <f aca="false">G574-F574+1</f>
        <v>1</v>
      </c>
    </row>
    <row r="575" customFormat="false" ht="15" hidden="false" customHeight="false" outlineLevel="0" collapsed="false">
      <c r="A575" s="5" t="s">
        <v>1634</v>
      </c>
      <c r="B575" s="5" t="s">
        <v>330</v>
      </c>
      <c r="C575" s="7" t="n">
        <v>44636</v>
      </c>
      <c r="D575" s="8" t="n">
        <v>22439</v>
      </c>
      <c r="E575" s="5" t="s">
        <v>1060</v>
      </c>
      <c r="F575" s="9" t="n">
        <f aca="false">YEAR(INDEX(Sinistres!$E$2:$E$1030,MATCH(B575,Sinistres!$A$2:$A$1030,0)))</f>
        <v>2021</v>
      </c>
      <c r="G575" s="9" t="n">
        <f aca="false">YEAR(C575)</f>
        <v>2022</v>
      </c>
      <c r="H575" s="9" t="n">
        <f aca="false">G575-F575+1</f>
        <v>2</v>
      </c>
    </row>
    <row r="576" customFormat="false" ht="15" hidden="false" customHeight="false" outlineLevel="0" collapsed="false">
      <c r="A576" s="5" t="s">
        <v>1635</v>
      </c>
      <c r="B576" s="5" t="s">
        <v>331</v>
      </c>
      <c r="C576" s="7" t="n">
        <v>44293</v>
      </c>
      <c r="D576" s="8" t="n">
        <v>9039</v>
      </c>
      <c r="E576" s="5" t="s">
        <v>1060</v>
      </c>
      <c r="F576" s="9" t="n">
        <f aca="false">YEAR(INDEX(Sinistres!$E$2:$E$1030,MATCH(B576,Sinistres!$A$2:$A$1030,0)))</f>
        <v>2021</v>
      </c>
      <c r="G576" s="9" t="n">
        <f aca="false">YEAR(C576)</f>
        <v>2021</v>
      </c>
      <c r="H576" s="9" t="n">
        <f aca="false">G576-F576+1</f>
        <v>1</v>
      </c>
    </row>
    <row r="577" customFormat="false" ht="15" hidden="false" customHeight="false" outlineLevel="0" collapsed="false">
      <c r="A577" s="5" t="s">
        <v>1636</v>
      </c>
      <c r="B577" s="5" t="s">
        <v>332</v>
      </c>
      <c r="C577" s="7" t="n">
        <v>44728</v>
      </c>
      <c r="D577" s="8" t="n">
        <v>17900</v>
      </c>
      <c r="E577" s="5" t="s">
        <v>1060</v>
      </c>
      <c r="F577" s="9" t="n">
        <f aca="false">YEAR(INDEX(Sinistres!$E$2:$E$1030,MATCH(B577,Sinistres!$A$2:$A$1030,0)))</f>
        <v>2021</v>
      </c>
      <c r="G577" s="9" t="n">
        <f aca="false">YEAR(C577)</f>
        <v>2022</v>
      </c>
      <c r="H577" s="9" t="n">
        <f aca="false">G577-F577+1</f>
        <v>2</v>
      </c>
    </row>
    <row r="578" customFormat="false" ht="15" hidden="false" customHeight="false" outlineLevel="0" collapsed="false">
      <c r="A578" s="5" t="s">
        <v>1637</v>
      </c>
      <c r="B578" s="5" t="s">
        <v>332</v>
      </c>
      <c r="C578" s="7" t="n">
        <v>44834</v>
      </c>
      <c r="D578" s="8" t="n">
        <v>48798</v>
      </c>
      <c r="E578" s="5" t="s">
        <v>1060</v>
      </c>
      <c r="F578" s="9" t="n">
        <f aca="false">YEAR(INDEX(Sinistres!$E$2:$E$1030,MATCH(B578,Sinistres!$A$2:$A$1030,0)))</f>
        <v>2021</v>
      </c>
      <c r="G578" s="9" t="n">
        <f aca="false">YEAR(C578)</f>
        <v>2022</v>
      </c>
      <c r="H578" s="9" t="n">
        <f aca="false">G578-F578+1</f>
        <v>2</v>
      </c>
    </row>
    <row r="579" customFormat="false" ht="15" hidden="false" customHeight="false" outlineLevel="0" collapsed="false">
      <c r="A579" s="5" t="s">
        <v>1638</v>
      </c>
      <c r="B579" s="5" t="s">
        <v>332</v>
      </c>
      <c r="C579" s="7" t="n">
        <v>44985</v>
      </c>
      <c r="D579" s="8" t="n">
        <v>23205</v>
      </c>
      <c r="E579" s="5" t="s">
        <v>1060</v>
      </c>
      <c r="F579" s="9" t="n">
        <f aca="false">YEAR(INDEX(Sinistres!$E$2:$E$1030,MATCH(B579,Sinistres!$A$2:$A$1030,0)))</f>
        <v>2021</v>
      </c>
      <c r="G579" s="9" t="n">
        <f aca="false">YEAR(C579)</f>
        <v>2023</v>
      </c>
      <c r="H579" s="9" t="n">
        <f aca="false">G579-F579+1</f>
        <v>3</v>
      </c>
    </row>
    <row r="580" customFormat="false" ht="15" hidden="false" customHeight="false" outlineLevel="0" collapsed="false">
      <c r="A580" s="5" t="s">
        <v>1639</v>
      </c>
      <c r="B580" s="5" t="s">
        <v>333</v>
      </c>
      <c r="C580" s="7" t="n">
        <v>44407</v>
      </c>
      <c r="D580" s="8" t="n">
        <v>20809</v>
      </c>
      <c r="E580" s="5" t="s">
        <v>1060</v>
      </c>
      <c r="F580" s="9" t="n">
        <f aca="false">YEAR(INDEX(Sinistres!$E$2:$E$1030,MATCH(B580,Sinistres!$A$2:$A$1030,0)))</f>
        <v>2021</v>
      </c>
      <c r="G580" s="9" t="n">
        <f aca="false">YEAR(C580)</f>
        <v>2021</v>
      </c>
      <c r="H580" s="9" t="n">
        <f aca="false">G580-F580+1</f>
        <v>1</v>
      </c>
    </row>
    <row r="581" customFormat="false" ht="15" hidden="false" customHeight="false" outlineLevel="0" collapsed="false">
      <c r="A581" s="5" t="s">
        <v>1640</v>
      </c>
      <c r="B581" s="5" t="s">
        <v>333</v>
      </c>
      <c r="C581" s="7" t="n">
        <v>44469</v>
      </c>
      <c r="D581" s="8" t="n">
        <v>655</v>
      </c>
      <c r="E581" s="5" t="s">
        <v>1060</v>
      </c>
      <c r="F581" s="9" t="n">
        <f aca="false">YEAR(INDEX(Sinistres!$E$2:$E$1030,MATCH(B581,Sinistres!$A$2:$A$1030,0)))</f>
        <v>2021</v>
      </c>
      <c r="G581" s="9" t="n">
        <f aca="false">YEAR(C581)</f>
        <v>2021</v>
      </c>
      <c r="H581" s="9" t="n">
        <f aca="false">G581-F581+1</f>
        <v>1</v>
      </c>
    </row>
    <row r="582" customFormat="false" ht="15" hidden="false" customHeight="false" outlineLevel="0" collapsed="false">
      <c r="A582" s="5" t="s">
        <v>1641</v>
      </c>
      <c r="B582" s="5" t="s">
        <v>333</v>
      </c>
      <c r="C582" s="7" t="n">
        <v>44584</v>
      </c>
      <c r="D582" s="8" t="n">
        <v>23046</v>
      </c>
      <c r="E582" s="5" t="s">
        <v>1060</v>
      </c>
      <c r="F582" s="9" t="n">
        <f aca="false">YEAR(INDEX(Sinistres!$E$2:$E$1030,MATCH(B582,Sinistres!$A$2:$A$1030,0)))</f>
        <v>2021</v>
      </c>
      <c r="G582" s="9" t="n">
        <f aca="false">YEAR(C582)</f>
        <v>2022</v>
      </c>
      <c r="H582" s="9" t="n">
        <f aca="false">G582-F582+1</f>
        <v>2</v>
      </c>
    </row>
    <row r="583" customFormat="false" ht="15" hidden="false" customHeight="false" outlineLevel="0" collapsed="false">
      <c r="A583" s="5" t="s">
        <v>1642</v>
      </c>
      <c r="B583" s="5" t="s">
        <v>334</v>
      </c>
      <c r="C583" s="7" t="n">
        <v>44552</v>
      </c>
      <c r="D583" s="8" t="n">
        <v>18264</v>
      </c>
      <c r="E583" s="5" t="s">
        <v>1060</v>
      </c>
      <c r="F583" s="9" t="n">
        <f aca="false">YEAR(INDEX(Sinistres!$E$2:$E$1030,MATCH(B583,Sinistres!$A$2:$A$1030,0)))</f>
        <v>2021</v>
      </c>
      <c r="G583" s="9" t="n">
        <f aca="false">YEAR(C583)</f>
        <v>2021</v>
      </c>
      <c r="H583" s="9" t="n">
        <f aca="false">G583-F583+1</f>
        <v>1</v>
      </c>
    </row>
    <row r="584" customFormat="false" ht="15" hidden="false" customHeight="false" outlineLevel="0" collapsed="false">
      <c r="A584" s="5" t="s">
        <v>1643</v>
      </c>
      <c r="B584" s="5" t="s">
        <v>335</v>
      </c>
      <c r="C584" s="7" t="n">
        <v>44520</v>
      </c>
      <c r="D584" s="8" t="n">
        <v>8555</v>
      </c>
      <c r="E584" s="5" t="s">
        <v>1060</v>
      </c>
      <c r="F584" s="9" t="n">
        <f aca="false">YEAR(INDEX(Sinistres!$E$2:$E$1030,MATCH(B584,Sinistres!$A$2:$A$1030,0)))</f>
        <v>2021</v>
      </c>
      <c r="G584" s="9" t="n">
        <f aca="false">YEAR(C584)</f>
        <v>2021</v>
      </c>
      <c r="H584" s="9" t="n">
        <f aca="false">G584-F584+1</f>
        <v>1</v>
      </c>
    </row>
    <row r="585" customFormat="false" ht="15" hidden="false" customHeight="false" outlineLevel="0" collapsed="false">
      <c r="A585" s="5" t="s">
        <v>1644</v>
      </c>
      <c r="B585" s="5" t="s">
        <v>336</v>
      </c>
      <c r="C585" s="7" t="n">
        <v>44424</v>
      </c>
      <c r="D585" s="8" t="n">
        <v>9633</v>
      </c>
      <c r="E585" s="5" t="s">
        <v>1060</v>
      </c>
      <c r="F585" s="9" t="n">
        <f aca="false">YEAR(INDEX(Sinistres!$E$2:$E$1030,MATCH(B585,Sinistres!$A$2:$A$1030,0)))</f>
        <v>2021</v>
      </c>
      <c r="G585" s="9" t="n">
        <f aca="false">YEAR(C585)</f>
        <v>2021</v>
      </c>
      <c r="H585" s="9" t="n">
        <f aca="false">G585-F585+1</f>
        <v>1</v>
      </c>
    </row>
    <row r="586" customFormat="false" ht="15" hidden="false" customHeight="false" outlineLevel="0" collapsed="false">
      <c r="A586" s="5" t="s">
        <v>1645</v>
      </c>
      <c r="B586" s="5" t="s">
        <v>337</v>
      </c>
      <c r="C586" s="7" t="n">
        <v>44500</v>
      </c>
      <c r="D586" s="8" t="n">
        <v>9063</v>
      </c>
      <c r="E586" s="5" t="s">
        <v>1060</v>
      </c>
      <c r="F586" s="9" t="n">
        <f aca="false">YEAR(INDEX(Sinistres!$E$2:$E$1030,MATCH(B586,Sinistres!$A$2:$A$1030,0)))</f>
        <v>2021</v>
      </c>
      <c r="G586" s="9" t="n">
        <f aca="false">YEAR(C586)</f>
        <v>2021</v>
      </c>
      <c r="H586" s="9" t="n">
        <f aca="false">G586-F586+1</f>
        <v>1</v>
      </c>
    </row>
    <row r="587" customFormat="false" ht="15" hidden="false" customHeight="false" outlineLevel="0" collapsed="false">
      <c r="A587" s="5" t="s">
        <v>1646</v>
      </c>
      <c r="B587" s="5" t="s">
        <v>338</v>
      </c>
      <c r="C587" s="7" t="n">
        <v>44585</v>
      </c>
      <c r="D587" s="8" t="n">
        <v>2365</v>
      </c>
      <c r="E587" s="5" t="s">
        <v>1060</v>
      </c>
      <c r="F587" s="9" t="n">
        <f aca="false">YEAR(INDEX(Sinistres!$E$2:$E$1030,MATCH(B587,Sinistres!$A$2:$A$1030,0)))</f>
        <v>2021</v>
      </c>
      <c r="G587" s="9" t="n">
        <f aca="false">YEAR(C587)</f>
        <v>2022</v>
      </c>
      <c r="H587" s="9" t="n">
        <f aca="false">G587-F587+1</f>
        <v>2</v>
      </c>
    </row>
    <row r="588" customFormat="false" ht="15" hidden="false" customHeight="false" outlineLevel="0" collapsed="false">
      <c r="A588" s="5" t="s">
        <v>1647</v>
      </c>
      <c r="B588" s="5" t="s">
        <v>339</v>
      </c>
      <c r="C588" s="7" t="n">
        <v>44638</v>
      </c>
      <c r="D588" s="8" t="n">
        <v>142222</v>
      </c>
      <c r="E588" s="5" t="s">
        <v>1060</v>
      </c>
      <c r="F588" s="9" t="n">
        <f aca="false">YEAR(INDEX(Sinistres!$E$2:$E$1030,MATCH(B588,Sinistres!$A$2:$A$1030,0)))</f>
        <v>2021</v>
      </c>
      <c r="G588" s="9" t="n">
        <f aca="false">YEAR(C588)</f>
        <v>2022</v>
      </c>
      <c r="H588" s="9" t="n">
        <f aca="false">G588-F588+1</f>
        <v>2</v>
      </c>
    </row>
    <row r="589" customFormat="false" ht="15" hidden="false" customHeight="false" outlineLevel="0" collapsed="false">
      <c r="A589" s="5" t="s">
        <v>1648</v>
      </c>
      <c r="B589" s="5" t="s">
        <v>339</v>
      </c>
      <c r="C589" s="7" t="n">
        <v>44680</v>
      </c>
      <c r="D589" s="8" t="n">
        <v>48609</v>
      </c>
      <c r="E589" s="5" t="s">
        <v>1060</v>
      </c>
      <c r="F589" s="9" t="n">
        <f aca="false">YEAR(INDEX(Sinistres!$E$2:$E$1030,MATCH(B589,Sinistres!$A$2:$A$1030,0)))</f>
        <v>2021</v>
      </c>
      <c r="G589" s="9" t="n">
        <f aca="false">YEAR(C589)</f>
        <v>2022</v>
      </c>
      <c r="H589" s="9" t="n">
        <f aca="false">G589-F589+1</f>
        <v>2</v>
      </c>
    </row>
    <row r="590" customFormat="false" ht="15" hidden="false" customHeight="false" outlineLevel="0" collapsed="false">
      <c r="A590" s="5" t="s">
        <v>1649</v>
      </c>
      <c r="B590" s="5" t="s">
        <v>339</v>
      </c>
      <c r="C590" s="7" t="n">
        <v>45386</v>
      </c>
      <c r="D590" s="8" t="n">
        <v>87831</v>
      </c>
      <c r="E590" s="5" t="s">
        <v>1060</v>
      </c>
      <c r="F590" s="9" t="n">
        <f aca="false">YEAR(INDEX(Sinistres!$E$2:$E$1030,MATCH(B590,Sinistres!$A$2:$A$1030,0)))</f>
        <v>2021</v>
      </c>
      <c r="G590" s="9" t="n">
        <f aca="false">YEAR(C590)</f>
        <v>2024</v>
      </c>
      <c r="H590" s="9" t="n">
        <f aca="false">G590-F590+1</f>
        <v>4</v>
      </c>
    </row>
    <row r="591" customFormat="false" ht="15" hidden="false" customHeight="false" outlineLevel="0" collapsed="false">
      <c r="A591" s="5" t="s">
        <v>1650</v>
      </c>
      <c r="B591" s="5" t="s">
        <v>339</v>
      </c>
      <c r="C591" s="7" t="n">
        <v>45428</v>
      </c>
      <c r="D591" s="8" t="n">
        <v>75536</v>
      </c>
      <c r="E591" s="5" t="s">
        <v>1060</v>
      </c>
      <c r="F591" s="9" t="n">
        <f aca="false">YEAR(INDEX(Sinistres!$E$2:$E$1030,MATCH(B591,Sinistres!$A$2:$A$1030,0)))</f>
        <v>2021</v>
      </c>
      <c r="G591" s="9" t="n">
        <f aca="false">YEAR(C591)</f>
        <v>2024</v>
      </c>
      <c r="H591" s="9" t="n">
        <f aca="false">G591-F591+1</f>
        <v>4</v>
      </c>
    </row>
    <row r="592" customFormat="false" ht="15" hidden="false" customHeight="false" outlineLevel="0" collapsed="false">
      <c r="A592" s="5" t="s">
        <v>1651</v>
      </c>
      <c r="B592" s="5" t="s">
        <v>340</v>
      </c>
      <c r="C592" s="7" t="n">
        <v>44549</v>
      </c>
      <c r="D592" s="8" t="n">
        <v>3474</v>
      </c>
      <c r="E592" s="5" t="s">
        <v>1060</v>
      </c>
      <c r="F592" s="9" t="n">
        <f aca="false">YEAR(INDEX(Sinistres!$E$2:$E$1030,MATCH(B592,Sinistres!$A$2:$A$1030,0)))</f>
        <v>2021</v>
      </c>
      <c r="G592" s="9" t="n">
        <f aca="false">YEAR(C592)</f>
        <v>2021</v>
      </c>
      <c r="H592" s="9" t="n">
        <f aca="false">G592-F592+1</f>
        <v>1</v>
      </c>
    </row>
    <row r="593" customFormat="false" ht="15" hidden="false" customHeight="false" outlineLevel="0" collapsed="false">
      <c r="A593" s="5" t="s">
        <v>1652</v>
      </c>
      <c r="B593" s="5" t="s">
        <v>340</v>
      </c>
      <c r="C593" s="7" t="n">
        <v>44675</v>
      </c>
      <c r="D593" s="8" t="n">
        <v>14287</v>
      </c>
      <c r="E593" s="5" t="s">
        <v>1060</v>
      </c>
      <c r="F593" s="9" t="n">
        <f aca="false">YEAR(INDEX(Sinistres!$E$2:$E$1030,MATCH(B593,Sinistres!$A$2:$A$1030,0)))</f>
        <v>2021</v>
      </c>
      <c r="G593" s="9" t="n">
        <f aca="false">YEAR(C593)</f>
        <v>2022</v>
      </c>
      <c r="H593" s="9" t="n">
        <f aca="false">G593-F593+1</f>
        <v>2</v>
      </c>
    </row>
    <row r="594" customFormat="false" ht="15" hidden="false" customHeight="false" outlineLevel="0" collapsed="false">
      <c r="A594" s="5" t="s">
        <v>1653</v>
      </c>
      <c r="B594" s="5" t="s">
        <v>340</v>
      </c>
      <c r="C594" s="7" t="n">
        <v>44811</v>
      </c>
      <c r="D594" s="8" t="n">
        <v>13086</v>
      </c>
      <c r="E594" s="5" t="s">
        <v>1060</v>
      </c>
      <c r="F594" s="9" t="n">
        <f aca="false">YEAR(INDEX(Sinistres!$E$2:$E$1030,MATCH(B594,Sinistres!$A$2:$A$1030,0)))</f>
        <v>2021</v>
      </c>
      <c r="G594" s="9" t="n">
        <f aca="false">YEAR(C594)</f>
        <v>2022</v>
      </c>
      <c r="H594" s="9" t="n">
        <f aca="false">G594-F594+1</f>
        <v>2</v>
      </c>
    </row>
    <row r="595" customFormat="false" ht="15" hidden="false" customHeight="false" outlineLevel="0" collapsed="false">
      <c r="A595" s="5" t="s">
        <v>1654</v>
      </c>
      <c r="B595" s="5" t="s">
        <v>341</v>
      </c>
      <c r="C595" s="7" t="n">
        <v>44419</v>
      </c>
      <c r="D595" s="8" t="n">
        <v>2605</v>
      </c>
      <c r="E595" s="5" t="s">
        <v>1060</v>
      </c>
      <c r="F595" s="9" t="n">
        <f aca="false">YEAR(INDEX(Sinistres!$E$2:$E$1030,MATCH(B595,Sinistres!$A$2:$A$1030,0)))</f>
        <v>2021</v>
      </c>
      <c r="G595" s="9" t="n">
        <f aca="false">YEAR(C595)</f>
        <v>2021</v>
      </c>
      <c r="H595" s="9" t="n">
        <f aca="false">G595-F595+1</f>
        <v>1</v>
      </c>
    </row>
    <row r="596" customFormat="false" ht="15" hidden="false" customHeight="false" outlineLevel="0" collapsed="false">
      <c r="A596" s="5" t="s">
        <v>1655</v>
      </c>
      <c r="B596" s="5" t="s">
        <v>342</v>
      </c>
      <c r="C596" s="7" t="n">
        <v>44849</v>
      </c>
      <c r="D596" s="8" t="n">
        <v>6931</v>
      </c>
      <c r="E596" s="5" t="s">
        <v>1060</v>
      </c>
      <c r="F596" s="9" t="n">
        <f aca="false">YEAR(INDEX(Sinistres!$E$2:$E$1030,MATCH(B596,Sinistres!$A$2:$A$1030,0)))</f>
        <v>2022</v>
      </c>
      <c r="G596" s="9" t="n">
        <f aca="false">YEAR(C596)</f>
        <v>2022</v>
      </c>
      <c r="H596" s="9" t="n">
        <f aca="false">G596-F596+1</f>
        <v>1</v>
      </c>
    </row>
    <row r="597" customFormat="false" ht="15" hidden="false" customHeight="false" outlineLevel="0" collapsed="false">
      <c r="A597" s="5" t="s">
        <v>1656</v>
      </c>
      <c r="B597" s="5" t="s">
        <v>343</v>
      </c>
      <c r="C597" s="7" t="n">
        <v>45208</v>
      </c>
      <c r="D597" s="8" t="n">
        <v>15718</v>
      </c>
      <c r="E597" s="5" t="s">
        <v>1060</v>
      </c>
      <c r="F597" s="9" t="n">
        <f aca="false">YEAR(INDEX(Sinistres!$E$2:$E$1030,MATCH(B597,Sinistres!$A$2:$A$1030,0)))</f>
        <v>2022</v>
      </c>
      <c r="G597" s="9" t="n">
        <f aca="false">YEAR(C597)</f>
        <v>2023</v>
      </c>
      <c r="H597" s="9" t="n">
        <f aca="false">G597-F597+1</f>
        <v>2</v>
      </c>
    </row>
    <row r="598" customFormat="false" ht="15" hidden="false" customHeight="false" outlineLevel="0" collapsed="false">
      <c r="A598" s="5" t="s">
        <v>1657</v>
      </c>
      <c r="B598" s="5" t="s">
        <v>343</v>
      </c>
      <c r="C598" s="7" t="n">
        <v>45480</v>
      </c>
      <c r="D598" s="8" t="n">
        <v>72183</v>
      </c>
      <c r="E598" s="5" t="s">
        <v>1060</v>
      </c>
      <c r="F598" s="9" t="n">
        <f aca="false">YEAR(INDEX(Sinistres!$E$2:$E$1030,MATCH(B598,Sinistres!$A$2:$A$1030,0)))</f>
        <v>2022</v>
      </c>
      <c r="G598" s="9" t="n">
        <f aca="false">YEAR(C598)</f>
        <v>2024</v>
      </c>
      <c r="H598" s="9" t="n">
        <f aca="false">G598-F598+1</f>
        <v>3</v>
      </c>
    </row>
    <row r="599" customFormat="false" ht="15" hidden="false" customHeight="false" outlineLevel="0" collapsed="false">
      <c r="A599" s="5" t="s">
        <v>1658</v>
      </c>
      <c r="B599" s="5" t="s">
        <v>344</v>
      </c>
      <c r="C599" s="7" t="n">
        <v>45430</v>
      </c>
      <c r="D599" s="8" t="n">
        <v>72399</v>
      </c>
      <c r="E599" s="5" t="s">
        <v>1060</v>
      </c>
      <c r="F599" s="9" t="n">
        <f aca="false">YEAR(INDEX(Sinistres!$E$2:$E$1030,MATCH(B599,Sinistres!$A$2:$A$1030,0)))</f>
        <v>2022</v>
      </c>
      <c r="G599" s="9" t="n">
        <f aca="false">YEAR(C599)</f>
        <v>2024</v>
      </c>
      <c r="H599" s="9" t="n">
        <f aca="false">G599-F599+1</f>
        <v>3</v>
      </c>
    </row>
    <row r="600" customFormat="false" ht="15" hidden="false" customHeight="false" outlineLevel="0" collapsed="false">
      <c r="A600" s="5" t="s">
        <v>1659</v>
      </c>
      <c r="B600" s="5" t="s">
        <v>344</v>
      </c>
      <c r="C600" s="7" t="n">
        <v>45498</v>
      </c>
      <c r="D600" s="8" t="n">
        <v>135466</v>
      </c>
      <c r="E600" s="5" t="s">
        <v>1060</v>
      </c>
      <c r="F600" s="9" t="n">
        <f aca="false">YEAR(INDEX(Sinistres!$E$2:$E$1030,MATCH(B600,Sinistres!$A$2:$A$1030,0)))</f>
        <v>2022</v>
      </c>
      <c r="G600" s="9" t="n">
        <f aca="false">YEAR(C600)</f>
        <v>2024</v>
      </c>
      <c r="H600" s="9" t="n">
        <f aca="false">G600-F600+1</f>
        <v>3</v>
      </c>
    </row>
    <row r="601" customFormat="false" ht="15" hidden="false" customHeight="false" outlineLevel="0" collapsed="false">
      <c r="A601" s="5" t="s">
        <v>1660</v>
      </c>
      <c r="B601" s="5" t="s">
        <v>344</v>
      </c>
      <c r="C601" s="7" t="n">
        <v>45851</v>
      </c>
      <c r="D601" s="8" t="n">
        <v>55107</v>
      </c>
      <c r="E601" s="5" t="s">
        <v>1060</v>
      </c>
      <c r="F601" s="9" t="n">
        <f aca="false">YEAR(INDEX(Sinistres!$E$2:$E$1030,MATCH(B601,Sinistres!$A$2:$A$1030,0)))</f>
        <v>2022</v>
      </c>
      <c r="G601" s="9" t="n">
        <f aca="false">YEAR(C601)</f>
        <v>2025</v>
      </c>
      <c r="H601" s="9" t="n">
        <f aca="false">G601-F601+1</f>
        <v>4</v>
      </c>
    </row>
    <row r="602" customFormat="false" ht="15" hidden="false" customHeight="false" outlineLevel="0" collapsed="false">
      <c r="A602" s="5" t="s">
        <v>1661</v>
      </c>
      <c r="B602" s="5" t="s">
        <v>345</v>
      </c>
      <c r="C602" s="7" t="n">
        <v>45075</v>
      </c>
      <c r="D602" s="8" t="n">
        <v>14619</v>
      </c>
      <c r="E602" s="5" t="s">
        <v>1060</v>
      </c>
      <c r="F602" s="9" t="n">
        <f aca="false">YEAR(INDEX(Sinistres!$E$2:$E$1030,MATCH(B602,Sinistres!$A$2:$A$1030,0)))</f>
        <v>2022</v>
      </c>
      <c r="G602" s="9" t="n">
        <f aca="false">YEAR(C602)</f>
        <v>2023</v>
      </c>
      <c r="H602" s="9" t="n">
        <f aca="false">G602-F602+1</f>
        <v>2</v>
      </c>
    </row>
    <row r="603" customFormat="false" ht="15" hidden="false" customHeight="false" outlineLevel="0" collapsed="false">
      <c r="A603" s="5" t="s">
        <v>1662</v>
      </c>
      <c r="B603" s="5" t="s">
        <v>345</v>
      </c>
      <c r="C603" s="7" t="n">
        <v>45135</v>
      </c>
      <c r="D603" s="8" t="n">
        <v>19495</v>
      </c>
      <c r="E603" s="5" t="s">
        <v>1060</v>
      </c>
      <c r="F603" s="9" t="n">
        <f aca="false">YEAR(INDEX(Sinistres!$E$2:$E$1030,MATCH(B603,Sinistres!$A$2:$A$1030,0)))</f>
        <v>2022</v>
      </c>
      <c r="G603" s="9" t="n">
        <f aca="false">YEAR(C603)</f>
        <v>2023</v>
      </c>
      <c r="H603" s="9" t="n">
        <f aca="false">G603-F603+1</f>
        <v>2</v>
      </c>
    </row>
    <row r="604" customFormat="false" ht="15" hidden="false" customHeight="false" outlineLevel="0" collapsed="false">
      <c r="A604" s="5" t="s">
        <v>1663</v>
      </c>
      <c r="B604" s="5" t="s">
        <v>346</v>
      </c>
      <c r="C604" s="7" t="n">
        <v>44778</v>
      </c>
      <c r="D604" s="8" t="n">
        <v>39204</v>
      </c>
      <c r="E604" s="5" t="s">
        <v>1060</v>
      </c>
      <c r="F604" s="9" t="n">
        <f aca="false">YEAR(INDEX(Sinistres!$E$2:$E$1030,MATCH(B604,Sinistres!$A$2:$A$1030,0)))</f>
        <v>2022</v>
      </c>
      <c r="G604" s="9" t="n">
        <f aca="false">YEAR(C604)</f>
        <v>2022</v>
      </c>
      <c r="H604" s="9" t="n">
        <f aca="false">G604-F604+1</f>
        <v>1</v>
      </c>
    </row>
    <row r="605" customFormat="false" ht="15" hidden="false" customHeight="false" outlineLevel="0" collapsed="false">
      <c r="A605" s="5" t="s">
        <v>1664</v>
      </c>
      <c r="B605" s="5" t="s">
        <v>346</v>
      </c>
      <c r="C605" s="7" t="n">
        <v>45005</v>
      </c>
      <c r="D605" s="8" t="n">
        <v>32733</v>
      </c>
      <c r="E605" s="5" t="s">
        <v>1060</v>
      </c>
      <c r="F605" s="9" t="n">
        <f aca="false">YEAR(INDEX(Sinistres!$E$2:$E$1030,MATCH(B605,Sinistres!$A$2:$A$1030,0)))</f>
        <v>2022</v>
      </c>
      <c r="G605" s="9" t="n">
        <f aca="false">YEAR(C605)</f>
        <v>2023</v>
      </c>
      <c r="H605" s="9" t="n">
        <f aca="false">G605-F605+1</f>
        <v>2</v>
      </c>
    </row>
    <row r="606" customFormat="false" ht="15" hidden="false" customHeight="false" outlineLevel="0" collapsed="false">
      <c r="A606" s="5" t="s">
        <v>1665</v>
      </c>
      <c r="B606" s="5" t="s">
        <v>347</v>
      </c>
      <c r="C606" s="7" t="n">
        <v>44851</v>
      </c>
      <c r="D606" s="8" t="n">
        <v>288238</v>
      </c>
      <c r="E606" s="5" t="s">
        <v>1060</v>
      </c>
      <c r="F606" s="9" t="n">
        <f aca="false">YEAR(INDEX(Sinistres!$E$2:$E$1030,MATCH(B606,Sinistres!$A$2:$A$1030,0)))</f>
        <v>2022</v>
      </c>
      <c r="G606" s="9" t="n">
        <f aca="false">YEAR(C606)</f>
        <v>2022</v>
      </c>
      <c r="H606" s="9" t="n">
        <f aca="false">G606-F606+1</f>
        <v>1</v>
      </c>
    </row>
    <row r="607" customFormat="false" ht="15" hidden="false" customHeight="false" outlineLevel="0" collapsed="false">
      <c r="A607" s="5" t="s">
        <v>1666</v>
      </c>
      <c r="B607" s="5" t="s">
        <v>347</v>
      </c>
      <c r="C607" s="7" t="n">
        <v>45021</v>
      </c>
      <c r="D607" s="8" t="n">
        <v>95586</v>
      </c>
      <c r="E607" s="5" t="s">
        <v>1060</v>
      </c>
      <c r="F607" s="9" t="n">
        <f aca="false">YEAR(INDEX(Sinistres!$E$2:$E$1030,MATCH(B607,Sinistres!$A$2:$A$1030,0)))</f>
        <v>2022</v>
      </c>
      <c r="G607" s="9" t="n">
        <f aca="false">YEAR(C607)</f>
        <v>2023</v>
      </c>
      <c r="H607" s="9" t="n">
        <f aca="false">G607-F607+1</f>
        <v>2</v>
      </c>
    </row>
    <row r="608" customFormat="false" ht="15" hidden="false" customHeight="false" outlineLevel="0" collapsed="false">
      <c r="A608" s="5" t="s">
        <v>1667</v>
      </c>
      <c r="B608" s="5" t="s">
        <v>347</v>
      </c>
      <c r="C608" s="7" t="n">
        <v>45115</v>
      </c>
      <c r="D608" s="8" t="n">
        <v>73695</v>
      </c>
      <c r="E608" s="5" t="s">
        <v>1060</v>
      </c>
      <c r="F608" s="9" t="n">
        <f aca="false">YEAR(INDEX(Sinistres!$E$2:$E$1030,MATCH(B608,Sinistres!$A$2:$A$1030,0)))</f>
        <v>2022</v>
      </c>
      <c r="G608" s="9" t="n">
        <f aca="false">YEAR(C608)</f>
        <v>2023</v>
      </c>
      <c r="H608" s="9" t="n">
        <f aca="false">G608-F608+1</f>
        <v>2</v>
      </c>
    </row>
    <row r="609" customFormat="false" ht="15" hidden="false" customHeight="false" outlineLevel="0" collapsed="false">
      <c r="A609" s="5" t="s">
        <v>1668</v>
      </c>
      <c r="B609" s="5" t="s">
        <v>348</v>
      </c>
      <c r="C609" s="7" t="n">
        <v>45290</v>
      </c>
      <c r="D609" s="8" t="n">
        <v>111421</v>
      </c>
      <c r="E609" s="5" t="s">
        <v>1060</v>
      </c>
      <c r="F609" s="9" t="n">
        <f aca="false">YEAR(INDEX(Sinistres!$E$2:$E$1030,MATCH(B609,Sinistres!$A$2:$A$1030,0)))</f>
        <v>2022</v>
      </c>
      <c r="G609" s="9" t="n">
        <f aca="false">YEAR(C609)</f>
        <v>2023</v>
      </c>
      <c r="H609" s="9" t="n">
        <f aca="false">G609-F609+1</f>
        <v>2</v>
      </c>
    </row>
    <row r="610" customFormat="false" ht="15" hidden="false" customHeight="false" outlineLevel="0" collapsed="false">
      <c r="A610" s="5" t="s">
        <v>1669</v>
      </c>
      <c r="B610" s="5" t="s">
        <v>348</v>
      </c>
      <c r="C610" s="7" t="n">
        <v>45780</v>
      </c>
      <c r="D610" s="8" t="n">
        <v>58165</v>
      </c>
      <c r="E610" s="5" t="s">
        <v>1060</v>
      </c>
      <c r="F610" s="9" t="n">
        <f aca="false">YEAR(INDEX(Sinistres!$E$2:$E$1030,MATCH(B610,Sinistres!$A$2:$A$1030,0)))</f>
        <v>2022</v>
      </c>
      <c r="G610" s="9" t="n">
        <f aca="false">YEAR(C610)</f>
        <v>2025</v>
      </c>
      <c r="H610" s="9" t="n">
        <f aca="false">G610-F610+1</f>
        <v>4</v>
      </c>
    </row>
    <row r="611" customFormat="false" ht="15" hidden="false" customHeight="false" outlineLevel="0" collapsed="false">
      <c r="A611" s="5" t="s">
        <v>1670</v>
      </c>
      <c r="B611" s="5" t="s">
        <v>349</v>
      </c>
      <c r="C611" s="7" t="n">
        <v>44687</v>
      </c>
      <c r="D611" s="8" t="n">
        <v>3309</v>
      </c>
      <c r="E611" s="5" t="s">
        <v>1060</v>
      </c>
      <c r="F611" s="9" t="n">
        <f aca="false">YEAR(INDEX(Sinistres!$E$2:$E$1030,MATCH(B611,Sinistres!$A$2:$A$1030,0)))</f>
        <v>2022</v>
      </c>
      <c r="G611" s="9" t="n">
        <f aca="false">YEAR(C611)</f>
        <v>2022</v>
      </c>
      <c r="H611" s="9" t="n">
        <f aca="false">G611-F611+1</f>
        <v>1</v>
      </c>
    </row>
    <row r="612" customFormat="false" ht="15" hidden="false" customHeight="false" outlineLevel="0" collapsed="false">
      <c r="A612" s="5" t="s">
        <v>1671</v>
      </c>
      <c r="B612" s="5" t="s">
        <v>350</v>
      </c>
      <c r="C612" s="7" t="n">
        <v>44926</v>
      </c>
      <c r="D612" s="8" t="n">
        <v>3802</v>
      </c>
      <c r="E612" s="5" t="s">
        <v>1060</v>
      </c>
      <c r="F612" s="9" t="n">
        <f aca="false">YEAR(INDEX(Sinistres!$E$2:$E$1030,MATCH(B612,Sinistres!$A$2:$A$1030,0)))</f>
        <v>2022</v>
      </c>
      <c r="G612" s="9" t="n">
        <f aca="false">YEAR(C612)</f>
        <v>2022</v>
      </c>
      <c r="H612" s="9" t="n">
        <f aca="false">G612-F612+1</f>
        <v>1</v>
      </c>
    </row>
    <row r="613" customFormat="false" ht="15" hidden="false" customHeight="false" outlineLevel="0" collapsed="false">
      <c r="A613" s="5" t="s">
        <v>1672</v>
      </c>
      <c r="B613" s="5" t="s">
        <v>351</v>
      </c>
      <c r="C613" s="7" t="n">
        <v>45189</v>
      </c>
      <c r="D613" s="8" t="n">
        <v>17079</v>
      </c>
      <c r="E613" s="5" t="s">
        <v>1060</v>
      </c>
      <c r="F613" s="9" t="n">
        <f aca="false">YEAR(INDEX(Sinistres!$E$2:$E$1030,MATCH(B613,Sinistres!$A$2:$A$1030,0)))</f>
        <v>2022</v>
      </c>
      <c r="G613" s="9" t="n">
        <f aca="false">YEAR(C613)</f>
        <v>2023</v>
      </c>
      <c r="H613" s="9" t="n">
        <f aca="false">G613-F613+1</f>
        <v>2</v>
      </c>
    </row>
    <row r="614" customFormat="false" ht="15" hidden="false" customHeight="false" outlineLevel="0" collapsed="false">
      <c r="A614" s="5" t="s">
        <v>1673</v>
      </c>
      <c r="B614" s="5" t="s">
        <v>351</v>
      </c>
      <c r="C614" s="7" t="n">
        <v>45259</v>
      </c>
      <c r="D614" s="8" t="n">
        <v>33147</v>
      </c>
      <c r="E614" s="5" t="s">
        <v>1060</v>
      </c>
      <c r="F614" s="9" t="n">
        <f aca="false">YEAR(INDEX(Sinistres!$E$2:$E$1030,MATCH(B614,Sinistres!$A$2:$A$1030,0)))</f>
        <v>2022</v>
      </c>
      <c r="G614" s="9" t="n">
        <f aca="false">YEAR(C614)</f>
        <v>2023</v>
      </c>
      <c r="H614" s="9" t="n">
        <f aca="false">G614-F614+1</f>
        <v>2</v>
      </c>
    </row>
    <row r="615" customFormat="false" ht="15" hidden="false" customHeight="false" outlineLevel="0" collapsed="false">
      <c r="A615" s="5" t="s">
        <v>1674</v>
      </c>
      <c r="B615" s="5" t="s">
        <v>352</v>
      </c>
      <c r="C615" s="7" t="n">
        <v>44901</v>
      </c>
      <c r="D615" s="8" t="n">
        <v>1475</v>
      </c>
      <c r="E615" s="5" t="s">
        <v>1060</v>
      </c>
      <c r="F615" s="9" t="n">
        <f aca="false">YEAR(INDEX(Sinistres!$E$2:$E$1030,MATCH(B615,Sinistres!$A$2:$A$1030,0)))</f>
        <v>2022</v>
      </c>
      <c r="G615" s="9" t="n">
        <f aca="false">YEAR(C615)</f>
        <v>2022</v>
      </c>
      <c r="H615" s="9" t="n">
        <f aca="false">G615-F615+1</f>
        <v>1</v>
      </c>
    </row>
    <row r="616" customFormat="false" ht="15" hidden="false" customHeight="false" outlineLevel="0" collapsed="false">
      <c r="A616" s="5" t="s">
        <v>1675</v>
      </c>
      <c r="B616" s="5" t="s">
        <v>352</v>
      </c>
      <c r="C616" s="7" t="n">
        <v>44968</v>
      </c>
      <c r="D616" s="8" t="n">
        <v>4388</v>
      </c>
      <c r="E616" s="5" t="s">
        <v>1060</v>
      </c>
      <c r="F616" s="9" t="n">
        <f aca="false">YEAR(INDEX(Sinistres!$E$2:$E$1030,MATCH(B616,Sinistres!$A$2:$A$1030,0)))</f>
        <v>2022</v>
      </c>
      <c r="G616" s="9" t="n">
        <f aca="false">YEAR(C616)</f>
        <v>2023</v>
      </c>
      <c r="H616" s="9" t="n">
        <f aca="false">G616-F616+1</f>
        <v>2</v>
      </c>
    </row>
    <row r="617" customFormat="false" ht="15" hidden="false" customHeight="false" outlineLevel="0" collapsed="false">
      <c r="A617" s="5" t="s">
        <v>1676</v>
      </c>
      <c r="B617" s="5" t="s">
        <v>353</v>
      </c>
      <c r="C617" s="7" t="n">
        <v>45264</v>
      </c>
      <c r="D617" s="8" t="n">
        <v>22013</v>
      </c>
      <c r="E617" s="5" t="s">
        <v>1060</v>
      </c>
      <c r="F617" s="9" t="n">
        <f aca="false">YEAR(INDEX(Sinistres!$E$2:$E$1030,MATCH(B617,Sinistres!$A$2:$A$1030,0)))</f>
        <v>2022</v>
      </c>
      <c r="G617" s="9" t="n">
        <f aca="false">YEAR(C617)</f>
        <v>2023</v>
      </c>
      <c r="H617" s="9" t="n">
        <f aca="false">G617-F617+1</f>
        <v>2</v>
      </c>
    </row>
    <row r="618" customFormat="false" ht="15" hidden="false" customHeight="false" outlineLevel="0" collapsed="false">
      <c r="A618" s="5" t="s">
        <v>1677</v>
      </c>
      <c r="B618" s="5" t="s">
        <v>353</v>
      </c>
      <c r="C618" s="7" t="n">
        <v>45472</v>
      </c>
      <c r="D618" s="8" t="n">
        <v>20649</v>
      </c>
      <c r="E618" s="5" t="s">
        <v>1060</v>
      </c>
      <c r="F618" s="9" t="n">
        <f aca="false">YEAR(INDEX(Sinistres!$E$2:$E$1030,MATCH(B618,Sinistres!$A$2:$A$1030,0)))</f>
        <v>2022</v>
      </c>
      <c r="G618" s="9" t="n">
        <f aca="false">YEAR(C618)</f>
        <v>2024</v>
      </c>
      <c r="H618" s="9" t="n">
        <f aca="false">G618-F618+1</f>
        <v>3</v>
      </c>
    </row>
    <row r="619" customFormat="false" ht="15" hidden="false" customHeight="false" outlineLevel="0" collapsed="false">
      <c r="A619" s="5" t="s">
        <v>1678</v>
      </c>
      <c r="B619" s="5" t="s">
        <v>354</v>
      </c>
      <c r="C619" s="7" t="n">
        <v>44720</v>
      </c>
      <c r="D619" s="8" t="n">
        <v>17601</v>
      </c>
      <c r="E619" s="5" t="s">
        <v>1060</v>
      </c>
      <c r="F619" s="9" t="n">
        <f aca="false">YEAR(INDEX(Sinistres!$E$2:$E$1030,MATCH(B619,Sinistres!$A$2:$A$1030,0)))</f>
        <v>2022</v>
      </c>
      <c r="G619" s="9" t="n">
        <f aca="false">YEAR(C619)</f>
        <v>2022</v>
      </c>
      <c r="H619" s="9" t="n">
        <f aca="false">G619-F619+1</f>
        <v>1</v>
      </c>
    </row>
    <row r="620" customFormat="false" ht="15" hidden="false" customHeight="false" outlineLevel="0" collapsed="false">
      <c r="A620" s="5" t="s">
        <v>1679</v>
      </c>
      <c r="B620" s="5" t="s">
        <v>355</v>
      </c>
      <c r="C620" s="7" t="n">
        <v>45015</v>
      </c>
      <c r="D620" s="8" t="n">
        <v>20698</v>
      </c>
      <c r="E620" s="5" t="s">
        <v>1060</v>
      </c>
      <c r="F620" s="9" t="n">
        <f aca="false">YEAR(INDEX(Sinistres!$E$2:$E$1030,MATCH(B620,Sinistres!$A$2:$A$1030,0)))</f>
        <v>2022</v>
      </c>
      <c r="G620" s="9" t="n">
        <f aca="false">YEAR(C620)</f>
        <v>2023</v>
      </c>
      <c r="H620" s="9" t="n">
        <f aca="false">G620-F620+1</f>
        <v>2</v>
      </c>
    </row>
    <row r="621" customFormat="false" ht="15" hidden="false" customHeight="false" outlineLevel="0" collapsed="false">
      <c r="A621" s="5" t="s">
        <v>1680</v>
      </c>
      <c r="B621" s="5" t="s">
        <v>355</v>
      </c>
      <c r="C621" s="7" t="n">
        <v>45048</v>
      </c>
      <c r="D621" s="8" t="n">
        <v>20009</v>
      </c>
      <c r="E621" s="5" t="s">
        <v>1060</v>
      </c>
      <c r="F621" s="9" t="n">
        <f aca="false">YEAR(INDEX(Sinistres!$E$2:$E$1030,MATCH(B621,Sinistres!$A$2:$A$1030,0)))</f>
        <v>2022</v>
      </c>
      <c r="G621" s="9" t="n">
        <f aca="false">YEAR(C621)</f>
        <v>2023</v>
      </c>
      <c r="H621" s="9" t="n">
        <f aca="false">G621-F621+1</f>
        <v>2</v>
      </c>
    </row>
    <row r="622" customFormat="false" ht="15" hidden="false" customHeight="false" outlineLevel="0" collapsed="false">
      <c r="A622" s="5" t="s">
        <v>1681</v>
      </c>
      <c r="B622" s="5" t="s">
        <v>356</v>
      </c>
      <c r="C622" s="7" t="n">
        <v>44808</v>
      </c>
      <c r="D622" s="8" t="n">
        <v>7629</v>
      </c>
      <c r="E622" s="5" t="s">
        <v>1060</v>
      </c>
      <c r="F622" s="9" t="n">
        <f aca="false">YEAR(INDEX(Sinistres!$E$2:$E$1030,MATCH(B622,Sinistres!$A$2:$A$1030,0)))</f>
        <v>2022</v>
      </c>
      <c r="G622" s="9" t="n">
        <f aca="false">YEAR(C622)</f>
        <v>2022</v>
      </c>
      <c r="H622" s="9" t="n">
        <f aca="false">G622-F622+1</f>
        <v>1</v>
      </c>
    </row>
    <row r="623" customFormat="false" ht="15" hidden="false" customHeight="false" outlineLevel="0" collapsed="false">
      <c r="A623" s="5" t="s">
        <v>1682</v>
      </c>
      <c r="B623" s="5" t="s">
        <v>357</v>
      </c>
      <c r="C623" s="7" t="n">
        <v>44793</v>
      </c>
      <c r="D623" s="8" t="n">
        <v>26331</v>
      </c>
      <c r="E623" s="5" t="s">
        <v>1060</v>
      </c>
      <c r="F623" s="9" t="n">
        <f aca="false">YEAR(INDEX(Sinistres!$E$2:$E$1030,MATCH(B623,Sinistres!$A$2:$A$1030,0)))</f>
        <v>2022</v>
      </c>
      <c r="G623" s="9" t="n">
        <f aca="false">YEAR(C623)</f>
        <v>2022</v>
      </c>
      <c r="H623" s="9" t="n">
        <f aca="false">G623-F623+1</f>
        <v>1</v>
      </c>
    </row>
    <row r="624" customFormat="false" ht="15" hidden="false" customHeight="false" outlineLevel="0" collapsed="false">
      <c r="A624" s="5" t="s">
        <v>1683</v>
      </c>
      <c r="B624" s="5" t="s">
        <v>358</v>
      </c>
      <c r="C624" s="7" t="n">
        <v>44828</v>
      </c>
      <c r="D624" s="8" t="n">
        <v>105257</v>
      </c>
      <c r="E624" s="5" t="s">
        <v>1060</v>
      </c>
      <c r="F624" s="9" t="n">
        <f aca="false">YEAR(INDEX(Sinistres!$E$2:$E$1030,MATCH(B624,Sinistres!$A$2:$A$1030,0)))</f>
        <v>2022</v>
      </c>
      <c r="G624" s="9" t="n">
        <f aca="false">YEAR(C624)</f>
        <v>2022</v>
      </c>
      <c r="H624" s="9" t="n">
        <f aca="false">G624-F624+1</f>
        <v>1</v>
      </c>
    </row>
    <row r="625" customFormat="false" ht="15" hidden="false" customHeight="false" outlineLevel="0" collapsed="false">
      <c r="A625" s="5" t="s">
        <v>1684</v>
      </c>
      <c r="B625" s="5" t="s">
        <v>358</v>
      </c>
      <c r="C625" s="7" t="n">
        <v>44926</v>
      </c>
      <c r="D625" s="8" t="n">
        <v>5870</v>
      </c>
      <c r="E625" s="5" t="s">
        <v>1060</v>
      </c>
      <c r="F625" s="9" t="n">
        <f aca="false">YEAR(INDEX(Sinistres!$E$2:$E$1030,MATCH(B625,Sinistres!$A$2:$A$1030,0)))</f>
        <v>2022</v>
      </c>
      <c r="G625" s="9" t="n">
        <f aca="false">YEAR(C625)</f>
        <v>2022</v>
      </c>
      <c r="H625" s="9" t="n">
        <f aca="false">G625-F625+1</f>
        <v>1</v>
      </c>
    </row>
    <row r="626" customFormat="false" ht="15" hidden="false" customHeight="false" outlineLevel="0" collapsed="false">
      <c r="A626" s="5" t="s">
        <v>1685</v>
      </c>
      <c r="B626" s="5" t="s">
        <v>359</v>
      </c>
      <c r="C626" s="7" t="n">
        <v>45013</v>
      </c>
      <c r="D626" s="8" t="n">
        <v>19348</v>
      </c>
      <c r="E626" s="5" t="s">
        <v>1060</v>
      </c>
      <c r="F626" s="9" t="n">
        <f aca="false">YEAR(INDEX(Sinistres!$E$2:$E$1030,MATCH(B626,Sinistres!$A$2:$A$1030,0)))</f>
        <v>2022</v>
      </c>
      <c r="G626" s="9" t="n">
        <f aca="false">YEAR(C626)</f>
        <v>2023</v>
      </c>
      <c r="H626" s="9" t="n">
        <f aca="false">G626-F626+1</f>
        <v>2</v>
      </c>
    </row>
    <row r="627" customFormat="false" ht="15" hidden="false" customHeight="false" outlineLevel="0" collapsed="false">
      <c r="A627" s="5" t="s">
        <v>1686</v>
      </c>
      <c r="B627" s="5" t="s">
        <v>360</v>
      </c>
      <c r="C627" s="7" t="n">
        <v>44690</v>
      </c>
      <c r="D627" s="8" t="n">
        <v>14091</v>
      </c>
      <c r="E627" s="5" t="s">
        <v>1060</v>
      </c>
      <c r="F627" s="9" t="n">
        <f aca="false">YEAR(INDEX(Sinistres!$E$2:$E$1030,MATCH(B627,Sinistres!$A$2:$A$1030,0)))</f>
        <v>2022</v>
      </c>
      <c r="G627" s="9" t="n">
        <f aca="false">YEAR(C627)</f>
        <v>2022</v>
      </c>
      <c r="H627" s="9" t="n">
        <f aca="false">G627-F627+1</f>
        <v>1</v>
      </c>
    </row>
    <row r="628" customFormat="false" ht="15" hidden="false" customHeight="false" outlineLevel="0" collapsed="false">
      <c r="A628" s="5" t="s">
        <v>1687</v>
      </c>
      <c r="B628" s="5" t="s">
        <v>361</v>
      </c>
      <c r="C628" s="7" t="n">
        <v>45583</v>
      </c>
      <c r="D628" s="8" t="n">
        <v>4716</v>
      </c>
      <c r="E628" s="5" t="s">
        <v>1060</v>
      </c>
      <c r="F628" s="9" t="n">
        <f aca="false">YEAR(INDEX(Sinistres!$E$2:$E$1030,MATCH(B628,Sinistres!$A$2:$A$1030,0)))</f>
        <v>2022</v>
      </c>
      <c r="G628" s="9" t="n">
        <f aca="false">YEAR(C628)</f>
        <v>2024</v>
      </c>
      <c r="H628" s="9" t="n">
        <f aca="false">G628-F628+1</f>
        <v>3</v>
      </c>
    </row>
    <row r="629" customFormat="false" ht="15" hidden="false" customHeight="false" outlineLevel="0" collapsed="false">
      <c r="A629" s="5" t="s">
        <v>1688</v>
      </c>
      <c r="B629" s="5" t="s">
        <v>361</v>
      </c>
      <c r="C629" s="7" t="n">
        <v>45678</v>
      </c>
      <c r="D629" s="8" t="n">
        <v>13157</v>
      </c>
      <c r="E629" s="5" t="s">
        <v>1060</v>
      </c>
      <c r="F629" s="9" t="n">
        <f aca="false">YEAR(INDEX(Sinistres!$E$2:$E$1030,MATCH(B629,Sinistres!$A$2:$A$1030,0)))</f>
        <v>2022</v>
      </c>
      <c r="G629" s="9" t="n">
        <f aca="false">YEAR(C629)</f>
        <v>2025</v>
      </c>
      <c r="H629" s="9" t="n">
        <f aca="false">G629-F629+1</f>
        <v>4</v>
      </c>
    </row>
    <row r="630" customFormat="false" ht="15" hidden="false" customHeight="false" outlineLevel="0" collapsed="false">
      <c r="A630" s="5" t="s">
        <v>1689</v>
      </c>
      <c r="B630" s="5" t="s">
        <v>361</v>
      </c>
      <c r="C630" s="7" t="n">
        <v>45710</v>
      </c>
      <c r="D630" s="8" t="n">
        <v>20506</v>
      </c>
      <c r="E630" s="5" t="s">
        <v>1060</v>
      </c>
      <c r="F630" s="9" t="n">
        <f aca="false">YEAR(INDEX(Sinistres!$E$2:$E$1030,MATCH(B630,Sinistres!$A$2:$A$1030,0)))</f>
        <v>2022</v>
      </c>
      <c r="G630" s="9" t="n">
        <f aca="false">YEAR(C630)</f>
        <v>2025</v>
      </c>
      <c r="H630" s="9" t="n">
        <f aca="false">G630-F630+1</f>
        <v>4</v>
      </c>
    </row>
    <row r="631" customFormat="false" ht="15" hidden="false" customHeight="false" outlineLevel="0" collapsed="false">
      <c r="A631" s="5" t="s">
        <v>1690</v>
      </c>
      <c r="B631" s="5" t="s">
        <v>362</v>
      </c>
      <c r="C631" s="7" t="n">
        <v>44981</v>
      </c>
      <c r="D631" s="8" t="n">
        <v>55991</v>
      </c>
      <c r="E631" s="5" t="s">
        <v>1060</v>
      </c>
      <c r="F631" s="9" t="n">
        <f aca="false">YEAR(INDEX(Sinistres!$E$2:$E$1030,MATCH(B631,Sinistres!$A$2:$A$1030,0)))</f>
        <v>2022</v>
      </c>
      <c r="G631" s="9" t="n">
        <f aca="false">YEAR(C631)</f>
        <v>2023</v>
      </c>
      <c r="H631" s="9" t="n">
        <f aca="false">G631-F631+1</f>
        <v>2</v>
      </c>
    </row>
    <row r="632" customFormat="false" ht="15" hidden="false" customHeight="false" outlineLevel="0" collapsed="false">
      <c r="A632" s="5" t="s">
        <v>1691</v>
      </c>
      <c r="B632" s="5" t="s">
        <v>362</v>
      </c>
      <c r="C632" s="7" t="n">
        <v>45497</v>
      </c>
      <c r="D632" s="8" t="n">
        <v>68035</v>
      </c>
      <c r="E632" s="5" t="s">
        <v>1060</v>
      </c>
      <c r="F632" s="9" t="n">
        <f aca="false">YEAR(INDEX(Sinistres!$E$2:$E$1030,MATCH(B632,Sinistres!$A$2:$A$1030,0)))</f>
        <v>2022</v>
      </c>
      <c r="G632" s="9" t="n">
        <f aca="false">YEAR(C632)</f>
        <v>2024</v>
      </c>
      <c r="H632" s="9" t="n">
        <f aca="false">G632-F632+1</f>
        <v>3</v>
      </c>
    </row>
    <row r="633" customFormat="false" ht="15" hidden="false" customHeight="false" outlineLevel="0" collapsed="false">
      <c r="A633" s="5" t="s">
        <v>1692</v>
      </c>
      <c r="B633" s="5" t="s">
        <v>362</v>
      </c>
      <c r="C633" s="7" t="n">
        <v>45564</v>
      </c>
      <c r="D633" s="8" t="n">
        <v>12937</v>
      </c>
      <c r="E633" s="5" t="s">
        <v>1060</v>
      </c>
      <c r="F633" s="9" t="n">
        <f aca="false">YEAR(INDEX(Sinistres!$E$2:$E$1030,MATCH(B633,Sinistres!$A$2:$A$1030,0)))</f>
        <v>2022</v>
      </c>
      <c r="G633" s="9" t="n">
        <f aca="false">YEAR(C633)</f>
        <v>2024</v>
      </c>
      <c r="H633" s="9" t="n">
        <f aca="false">G633-F633+1</f>
        <v>3</v>
      </c>
    </row>
    <row r="634" customFormat="false" ht="15" hidden="false" customHeight="false" outlineLevel="0" collapsed="false">
      <c r="A634" s="5" t="s">
        <v>1693</v>
      </c>
      <c r="B634" s="5" t="s">
        <v>363</v>
      </c>
      <c r="C634" s="7" t="n">
        <v>44618</v>
      </c>
      <c r="D634" s="8" t="n">
        <v>8862</v>
      </c>
      <c r="E634" s="5" t="s">
        <v>1060</v>
      </c>
      <c r="F634" s="9" t="n">
        <f aca="false">YEAR(INDEX(Sinistres!$E$2:$E$1030,MATCH(B634,Sinistres!$A$2:$A$1030,0)))</f>
        <v>2022</v>
      </c>
      <c r="G634" s="9" t="n">
        <f aca="false">YEAR(C634)</f>
        <v>2022</v>
      </c>
      <c r="H634" s="9" t="n">
        <f aca="false">G634-F634+1</f>
        <v>1</v>
      </c>
    </row>
    <row r="635" customFormat="false" ht="15" hidden="false" customHeight="false" outlineLevel="0" collapsed="false">
      <c r="A635" s="5" t="s">
        <v>1694</v>
      </c>
      <c r="B635" s="5" t="s">
        <v>363</v>
      </c>
      <c r="C635" s="7" t="n">
        <v>44638</v>
      </c>
      <c r="D635" s="8" t="n">
        <v>10039</v>
      </c>
      <c r="E635" s="5" t="s">
        <v>1060</v>
      </c>
      <c r="F635" s="9" t="n">
        <f aca="false">YEAR(INDEX(Sinistres!$E$2:$E$1030,MATCH(B635,Sinistres!$A$2:$A$1030,0)))</f>
        <v>2022</v>
      </c>
      <c r="G635" s="9" t="n">
        <f aca="false">YEAR(C635)</f>
        <v>2022</v>
      </c>
      <c r="H635" s="9" t="n">
        <f aca="false">G635-F635+1</f>
        <v>1</v>
      </c>
    </row>
    <row r="636" customFormat="false" ht="15" hidden="false" customHeight="false" outlineLevel="0" collapsed="false">
      <c r="A636" s="5" t="s">
        <v>1695</v>
      </c>
      <c r="B636" s="5" t="s">
        <v>364</v>
      </c>
      <c r="C636" s="7" t="n">
        <v>44909</v>
      </c>
      <c r="D636" s="8" t="n">
        <v>8859</v>
      </c>
      <c r="E636" s="5" t="s">
        <v>1060</v>
      </c>
      <c r="F636" s="9" t="n">
        <f aca="false">YEAR(INDEX(Sinistres!$E$2:$E$1030,MATCH(B636,Sinistres!$A$2:$A$1030,0)))</f>
        <v>2022</v>
      </c>
      <c r="G636" s="9" t="n">
        <f aca="false">YEAR(C636)</f>
        <v>2022</v>
      </c>
      <c r="H636" s="9" t="n">
        <f aca="false">G636-F636+1</f>
        <v>1</v>
      </c>
    </row>
    <row r="637" customFormat="false" ht="15" hidden="false" customHeight="false" outlineLevel="0" collapsed="false">
      <c r="A637" s="5" t="s">
        <v>1696</v>
      </c>
      <c r="B637" s="5" t="s">
        <v>365</v>
      </c>
      <c r="C637" s="7" t="n">
        <v>44894</v>
      </c>
      <c r="D637" s="8" t="n">
        <v>3005</v>
      </c>
      <c r="E637" s="5" t="s">
        <v>1060</v>
      </c>
      <c r="F637" s="9" t="n">
        <f aca="false">YEAR(INDEX(Sinistres!$E$2:$E$1030,MATCH(B637,Sinistres!$A$2:$A$1030,0)))</f>
        <v>2022</v>
      </c>
      <c r="G637" s="9" t="n">
        <f aca="false">YEAR(C637)</f>
        <v>2022</v>
      </c>
      <c r="H637" s="9" t="n">
        <f aca="false">G637-F637+1</f>
        <v>1</v>
      </c>
    </row>
    <row r="638" customFormat="false" ht="15" hidden="false" customHeight="false" outlineLevel="0" collapsed="false">
      <c r="A638" s="5" t="s">
        <v>1697</v>
      </c>
      <c r="B638" s="5" t="s">
        <v>366</v>
      </c>
      <c r="C638" s="7" t="n">
        <v>44747</v>
      </c>
      <c r="D638" s="8" t="n">
        <v>9817</v>
      </c>
      <c r="E638" s="5" t="s">
        <v>1060</v>
      </c>
      <c r="F638" s="9" t="n">
        <f aca="false">YEAR(INDEX(Sinistres!$E$2:$E$1030,MATCH(B638,Sinistres!$A$2:$A$1030,0)))</f>
        <v>2022</v>
      </c>
      <c r="G638" s="9" t="n">
        <f aca="false">YEAR(C638)</f>
        <v>2022</v>
      </c>
      <c r="H638" s="9" t="n">
        <f aca="false">G638-F638+1</f>
        <v>1</v>
      </c>
    </row>
    <row r="639" customFormat="false" ht="15" hidden="false" customHeight="false" outlineLevel="0" collapsed="false">
      <c r="A639" s="5" t="s">
        <v>1698</v>
      </c>
      <c r="B639" s="5" t="s">
        <v>367</v>
      </c>
      <c r="C639" s="7" t="n">
        <v>44629</v>
      </c>
      <c r="D639" s="8" t="n">
        <v>3398</v>
      </c>
      <c r="E639" s="5" t="s">
        <v>1060</v>
      </c>
      <c r="F639" s="9" t="n">
        <f aca="false">YEAR(INDEX(Sinistres!$E$2:$E$1030,MATCH(B639,Sinistres!$A$2:$A$1030,0)))</f>
        <v>2022</v>
      </c>
      <c r="G639" s="9" t="n">
        <f aca="false">YEAR(C639)</f>
        <v>2022</v>
      </c>
      <c r="H639" s="9" t="n">
        <f aca="false">G639-F639+1</f>
        <v>1</v>
      </c>
    </row>
    <row r="640" customFormat="false" ht="15" hidden="false" customHeight="false" outlineLevel="0" collapsed="false">
      <c r="A640" s="5" t="s">
        <v>1699</v>
      </c>
      <c r="B640" s="5" t="s">
        <v>367</v>
      </c>
      <c r="C640" s="7" t="n">
        <v>44942</v>
      </c>
      <c r="D640" s="8" t="n">
        <v>22101</v>
      </c>
      <c r="E640" s="5" t="s">
        <v>1060</v>
      </c>
      <c r="F640" s="9" t="n">
        <f aca="false">YEAR(INDEX(Sinistres!$E$2:$E$1030,MATCH(B640,Sinistres!$A$2:$A$1030,0)))</f>
        <v>2022</v>
      </c>
      <c r="G640" s="9" t="n">
        <f aca="false">YEAR(C640)</f>
        <v>2023</v>
      </c>
      <c r="H640" s="9" t="n">
        <f aca="false">G640-F640+1</f>
        <v>2</v>
      </c>
    </row>
    <row r="641" customFormat="false" ht="15" hidden="false" customHeight="false" outlineLevel="0" collapsed="false">
      <c r="A641" s="5" t="s">
        <v>1700</v>
      </c>
      <c r="B641" s="5" t="s">
        <v>367</v>
      </c>
      <c r="C641" s="7" t="n">
        <v>45008</v>
      </c>
      <c r="D641" s="8" t="n">
        <v>29232</v>
      </c>
      <c r="E641" s="5" t="s">
        <v>1060</v>
      </c>
      <c r="F641" s="9" t="n">
        <f aca="false">YEAR(INDEX(Sinistres!$E$2:$E$1030,MATCH(B641,Sinistres!$A$2:$A$1030,0)))</f>
        <v>2022</v>
      </c>
      <c r="G641" s="9" t="n">
        <f aca="false">YEAR(C641)</f>
        <v>2023</v>
      </c>
      <c r="H641" s="9" t="n">
        <f aca="false">G641-F641+1</f>
        <v>2</v>
      </c>
    </row>
    <row r="642" customFormat="false" ht="15" hidden="false" customHeight="false" outlineLevel="0" collapsed="false">
      <c r="A642" s="5" t="s">
        <v>1701</v>
      </c>
      <c r="B642" s="5" t="s">
        <v>368</v>
      </c>
      <c r="C642" s="7" t="n">
        <v>44696</v>
      </c>
      <c r="D642" s="8" t="n">
        <v>5195</v>
      </c>
      <c r="E642" s="5" t="s">
        <v>1060</v>
      </c>
      <c r="F642" s="9" t="n">
        <f aca="false">YEAR(INDEX(Sinistres!$E$2:$E$1030,MATCH(B642,Sinistres!$A$2:$A$1030,0)))</f>
        <v>2022</v>
      </c>
      <c r="G642" s="9" t="n">
        <f aca="false">YEAR(C642)</f>
        <v>2022</v>
      </c>
      <c r="H642" s="9" t="n">
        <f aca="false">G642-F642+1</f>
        <v>1</v>
      </c>
    </row>
    <row r="643" customFormat="false" ht="15" hidden="false" customHeight="false" outlineLevel="0" collapsed="false">
      <c r="A643" s="5" t="s">
        <v>1702</v>
      </c>
      <c r="B643" s="5" t="s">
        <v>369</v>
      </c>
      <c r="C643" s="7" t="n">
        <v>45158</v>
      </c>
      <c r="D643" s="8" t="n">
        <v>58799</v>
      </c>
      <c r="E643" s="5" t="s">
        <v>1060</v>
      </c>
      <c r="F643" s="9" t="n">
        <f aca="false">YEAR(INDEX(Sinistres!$E$2:$E$1030,MATCH(B643,Sinistres!$A$2:$A$1030,0)))</f>
        <v>2022</v>
      </c>
      <c r="G643" s="9" t="n">
        <f aca="false">YEAR(C643)</f>
        <v>2023</v>
      </c>
      <c r="H643" s="9" t="n">
        <f aca="false">G643-F643+1</f>
        <v>2</v>
      </c>
    </row>
    <row r="644" customFormat="false" ht="15" hidden="false" customHeight="false" outlineLevel="0" collapsed="false">
      <c r="A644" s="5" t="s">
        <v>1703</v>
      </c>
      <c r="B644" s="5" t="s">
        <v>369</v>
      </c>
      <c r="C644" s="7" t="n">
        <v>45390</v>
      </c>
      <c r="D644" s="8" t="n">
        <v>50077</v>
      </c>
      <c r="E644" s="5" t="s">
        <v>1060</v>
      </c>
      <c r="F644" s="9" t="n">
        <f aca="false">YEAR(INDEX(Sinistres!$E$2:$E$1030,MATCH(B644,Sinistres!$A$2:$A$1030,0)))</f>
        <v>2022</v>
      </c>
      <c r="G644" s="9" t="n">
        <f aca="false">YEAR(C644)</f>
        <v>2024</v>
      </c>
      <c r="H644" s="9" t="n">
        <f aca="false">G644-F644+1</f>
        <v>3</v>
      </c>
    </row>
    <row r="645" customFormat="false" ht="15" hidden="false" customHeight="false" outlineLevel="0" collapsed="false">
      <c r="A645" s="5" t="s">
        <v>1704</v>
      </c>
      <c r="B645" s="5" t="s">
        <v>370</v>
      </c>
      <c r="C645" s="7" t="n">
        <v>44905</v>
      </c>
      <c r="D645" s="8" t="n">
        <v>38791</v>
      </c>
      <c r="E645" s="5" t="s">
        <v>1060</v>
      </c>
      <c r="F645" s="9" t="n">
        <f aca="false">YEAR(INDEX(Sinistres!$E$2:$E$1030,MATCH(B645,Sinistres!$A$2:$A$1030,0)))</f>
        <v>2022</v>
      </c>
      <c r="G645" s="9" t="n">
        <f aca="false">YEAR(C645)</f>
        <v>2022</v>
      </c>
      <c r="H645" s="9" t="n">
        <f aca="false">G645-F645+1</f>
        <v>1</v>
      </c>
    </row>
    <row r="646" customFormat="false" ht="15" hidden="false" customHeight="false" outlineLevel="0" collapsed="false">
      <c r="A646" s="5" t="s">
        <v>1705</v>
      </c>
      <c r="B646" s="5" t="s">
        <v>370</v>
      </c>
      <c r="C646" s="7" t="n">
        <v>45130</v>
      </c>
      <c r="D646" s="8" t="n">
        <v>25668</v>
      </c>
      <c r="E646" s="5" t="s">
        <v>1060</v>
      </c>
      <c r="F646" s="9" t="n">
        <f aca="false">YEAR(INDEX(Sinistres!$E$2:$E$1030,MATCH(B646,Sinistres!$A$2:$A$1030,0)))</f>
        <v>2022</v>
      </c>
      <c r="G646" s="9" t="n">
        <f aca="false">YEAR(C646)</f>
        <v>2023</v>
      </c>
      <c r="H646" s="9" t="n">
        <f aca="false">G646-F646+1</f>
        <v>2</v>
      </c>
    </row>
    <row r="647" customFormat="false" ht="15" hidden="false" customHeight="false" outlineLevel="0" collapsed="false">
      <c r="A647" s="5" t="s">
        <v>1706</v>
      </c>
      <c r="B647" s="5" t="s">
        <v>371</v>
      </c>
      <c r="C647" s="7" t="n">
        <v>44644</v>
      </c>
      <c r="D647" s="8" t="n">
        <v>8030</v>
      </c>
      <c r="E647" s="5" t="s">
        <v>1060</v>
      </c>
      <c r="F647" s="9" t="n">
        <f aca="false">YEAR(INDEX(Sinistres!$E$2:$E$1030,MATCH(B647,Sinistres!$A$2:$A$1030,0)))</f>
        <v>2022</v>
      </c>
      <c r="G647" s="9" t="n">
        <f aca="false">YEAR(C647)</f>
        <v>2022</v>
      </c>
      <c r="H647" s="9" t="n">
        <f aca="false">G647-F647+1</f>
        <v>1</v>
      </c>
    </row>
    <row r="648" customFormat="false" ht="15" hidden="false" customHeight="false" outlineLevel="0" collapsed="false">
      <c r="A648" s="5" t="s">
        <v>1707</v>
      </c>
      <c r="B648" s="5" t="s">
        <v>372</v>
      </c>
      <c r="C648" s="7" t="n">
        <v>44884</v>
      </c>
      <c r="D648" s="8" t="n">
        <v>16817</v>
      </c>
      <c r="E648" s="5" t="s">
        <v>1060</v>
      </c>
      <c r="F648" s="9" t="n">
        <f aca="false">YEAR(INDEX(Sinistres!$E$2:$E$1030,MATCH(B648,Sinistres!$A$2:$A$1030,0)))</f>
        <v>2022</v>
      </c>
      <c r="G648" s="9" t="n">
        <f aca="false">YEAR(C648)</f>
        <v>2022</v>
      </c>
      <c r="H648" s="9" t="n">
        <f aca="false">G648-F648+1</f>
        <v>1</v>
      </c>
    </row>
    <row r="649" customFormat="false" ht="15" hidden="false" customHeight="false" outlineLevel="0" collapsed="false">
      <c r="A649" s="5" t="s">
        <v>1708</v>
      </c>
      <c r="B649" s="5" t="s">
        <v>372</v>
      </c>
      <c r="C649" s="7" t="n">
        <v>45041</v>
      </c>
      <c r="D649" s="8" t="n">
        <v>68675</v>
      </c>
      <c r="E649" s="5" t="s">
        <v>1060</v>
      </c>
      <c r="F649" s="9" t="n">
        <f aca="false">YEAR(INDEX(Sinistres!$E$2:$E$1030,MATCH(B649,Sinistres!$A$2:$A$1030,0)))</f>
        <v>2022</v>
      </c>
      <c r="G649" s="9" t="n">
        <f aca="false">YEAR(C649)</f>
        <v>2023</v>
      </c>
      <c r="H649" s="9" t="n">
        <f aca="false">G649-F649+1</f>
        <v>2</v>
      </c>
    </row>
    <row r="650" customFormat="false" ht="15" hidden="false" customHeight="false" outlineLevel="0" collapsed="false">
      <c r="A650" s="5" t="s">
        <v>1709</v>
      </c>
      <c r="B650" s="5" t="s">
        <v>373</v>
      </c>
      <c r="C650" s="7" t="n">
        <v>44816</v>
      </c>
      <c r="D650" s="8" t="n">
        <v>17561</v>
      </c>
      <c r="E650" s="5" t="s">
        <v>1060</v>
      </c>
      <c r="F650" s="9" t="n">
        <f aca="false">YEAR(INDEX(Sinistres!$E$2:$E$1030,MATCH(B650,Sinistres!$A$2:$A$1030,0)))</f>
        <v>2022</v>
      </c>
      <c r="G650" s="9" t="n">
        <f aca="false">YEAR(C650)</f>
        <v>2022</v>
      </c>
      <c r="H650" s="9" t="n">
        <f aca="false">G650-F650+1</f>
        <v>1</v>
      </c>
    </row>
    <row r="651" customFormat="false" ht="15" hidden="false" customHeight="false" outlineLevel="0" collapsed="false">
      <c r="A651" s="5" t="s">
        <v>1710</v>
      </c>
      <c r="B651" s="5" t="s">
        <v>374</v>
      </c>
      <c r="C651" s="7" t="n">
        <v>45175</v>
      </c>
      <c r="D651" s="8" t="n">
        <v>51365</v>
      </c>
      <c r="E651" s="5" t="s">
        <v>1060</v>
      </c>
      <c r="F651" s="9" t="n">
        <f aca="false">YEAR(INDEX(Sinistres!$E$2:$E$1030,MATCH(B651,Sinistres!$A$2:$A$1030,0)))</f>
        <v>2022</v>
      </c>
      <c r="G651" s="9" t="n">
        <f aca="false">YEAR(C651)</f>
        <v>2023</v>
      </c>
      <c r="H651" s="9" t="n">
        <f aca="false">G651-F651+1</f>
        <v>2</v>
      </c>
    </row>
    <row r="652" customFormat="false" ht="15" hidden="false" customHeight="false" outlineLevel="0" collapsed="false">
      <c r="A652" s="5" t="s">
        <v>1711</v>
      </c>
      <c r="B652" s="5" t="s">
        <v>374</v>
      </c>
      <c r="C652" s="7" t="n">
        <v>45278</v>
      </c>
      <c r="D652" s="8" t="n">
        <v>9310</v>
      </c>
      <c r="E652" s="5" t="s">
        <v>1060</v>
      </c>
      <c r="F652" s="9" t="n">
        <f aca="false">YEAR(INDEX(Sinistres!$E$2:$E$1030,MATCH(B652,Sinistres!$A$2:$A$1030,0)))</f>
        <v>2022</v>
      </c>
      <c r="G652" s="9" t="n">
        <f aca="false">YEAR(C652)</f>
        <v>2023</v>
      </c>
      <c r="H652" s="9" t="n">
        <f aca="false">G652-F652+1</f>
        <v>2</v>
      </c>
    </row>
    <row r="653" customFormat="false" ht="15" hidden="false" customHeight="false" outlineLevel="0" collapsed="false">
      <c r="A653" s="5" t="s">
        <v>1712</v>
      </c>
      <c r="B653" s="5" t="s">
        <v>374</v>
      </c>
      <c r="C653" s="7" t="n">
        <v>45329</v>
      </c>
      <c r="D653" s="8" t="n">
        <v>41480</v>
      </c>
      <c r="E653" s="5" t="s">
        <v>1060</v>
      </c>
      <c r="F653" s="9" t="n">
        <f aca="false">YEAR(INDEX(Sinistres!$E$2:$E$1030,MATCH(B653,Sinistres!$A$2:$A$1030,0)))</f>
        <v>2022</v>
      </c>
      <c r="G653" s="9" t="n">
        <f aca="false">YEAR(C653)</f>
        <v>2024</v>
      </c>
      <c r="H653" s="9" t="n">
        <f aca="false">G653-F653+1</f>
        <v>3</v>
      </c>
    </row>
    <row r="654" customFormat="false" ht="15" hidden="false" customHeight="false" outlineLevel="0" collapsed="false">
      <c r="A654" s="5" t="s">
        <v>1713</v>
      </c>
      <c r="B654" s="5" t="s">
        <v>375</v>
      </c>
      <c r="C654" s="7" t="n">
        <v>44799</v>
      </c>
      <c r="D654" s="8" t="n">
        <v>3075</v>
      </c>
      <c r="E654" s="5" t="s">
        <v>1060</v>
      </c>
      <c r="F654" s="9" t="n">
        <f aca="false">YEAR(INDEX(Sinistres!$E$2:$E$1030,MATCH(B654,Sinistres!$A$2:$A$1030,0)))</f>
        <v>2022</v>
      </c>
      <c r="G654" s="9" t="n">
        <f aca="false">YEAR(C654)</f>
        <v>2022</v>
      </c>
      <c r="H654" s="9" t="n">
        <f aca="false">G654-F654+1</f>
        <v>1</v>
      </c>
    </row>
    <row r="655" customFormat="false" ht="15" hidden="false" customHeight="false" outlineLevel="0" collapsed="false">
      <c r="A655" s="5" t="s">
        <v>1714</v>
      </c>
      <c r="B655" s="5" t="s">
        <v>376</v>
      </c>
      <c r="C655" s="7" t="n">
        <v>44923</v>
      </c>
      <c r="D655" s="8" t="n">
        <v>8941</v>
      </c>
      <c r="E655" s="5" t="s">
        <v>1060</v>
      </c>
      <c r="F655" s="9" t="n">
        <f aca="false">YEAR(INDEX(Sinistres!$E$2:$E$1030,MATCH(B655,Sinistres!$A$2:$A$1030,0)))</f>
        <v>2022</v>
      </c>
      <c r="G655" s="9" t="n">
        <f aca="false">YEAR(C655)</f>
        <v>2022</v>
      </c>
      <c r="H655" s="9" t="n">
        <f aca="false">G655-F655+1</f>
        <v>1</v>
      </c>
    </row>
    <row r="656" customFormat="false" ht="15" hidden="false" customHeight="false" outlineLevel="0" collapsed="false">
      <c r="A656" s="5" t="s">
        <v>1715</v>
      </c>
      <c r="B656" s="5" t="s">
        <v>377</v>
      </c>
      <c r="C656" s="7" t="n">
        <v>44789</v>
      </c>
      <c r="D656" s="8" t="n">
        <v>17238</v>
      </c>
      <c r="E656" s="5" t="s">
        <v>1060</v>
      </c>
      <c r="F656" s="9" t="n">
        <f aca="false">YEAR(INDEX(Sinistres!$E$2:$E$1030,MATCH(B656,Sinistres!$A$2:$A$1030,0)))</f>
        <v>2022</v>
      </c>
      <c r="G656" s="9" t="n">
        <f aca="false">YEAR(C656)</f>
        <v>2022</v>
      </c>
      <c r="H656" s="9" t="n">
        <f aca="false">G656-F656+1</f>
        <v>1</v>
      </c>
    </row>
    <row r="657" customFormat="false" ht="15" hidden="false" customHeight="false" outlineLevel="0" collapsed="false">
      <c r="A657" s="5" t="s">
        <v>1716</v>
      </c>
      <c r="B657" s="5" t="s">
        <v>378</v>
      </c>
      <c r="C657" s="7" t="n">
        <v>44666</v>
      </c>
      <c r="D657" s="8" t="n">
        <v>8877</v>
      </c>
      <c r="E657" s="5" t="s">
        <v>1060</v>
      </c>
      <c r="F657" s="9" t="n">
        <f aca="false">YEAR(INDEX(Sinistres!$E$2:$E$1030,MATCH(B657,Sinistres!$A$2:$A$1030,0)))</f>
        <v>2022</v>
      </c>
      <c r="G657" s="9" t="n">
        <f aca="false">YEAR(C657)</f>
        <v>2022</v>
      </c>
      <c r="H657" s="9" t="n">
        <f aca="false">G657-F657+1</f>
        <v>1</v>
      </c>
    </row>
    <row r="658" customFormat="false" ht="15" hidden="false" customHeight="false" outlineLevel="0" collapsed="false">
      <c r="A658" s="5" t="s">
        <v>1717</v>
      </c>
      <c r="B658" s="5" t="s">
        <v>379</v>
      </c>
      <c r="C658" s="7" t="n">
        <v>44683</v>
      </c>
      <c r="D658" s="8" t="n">
        <v>3474</v>
      </c>
      <c r="E658" s="5" t="s">
        <v>1060</v>
      </c>
      <c r="F658" s="9" t="n">
        <f aca="false">YEAR(INDEX(Sinistres!$E$2:$E$1030,MATCH(B658,Sinistres!$A$2:$A$1030,0)))</f>
        <v>2022</v>
      </c>
      <c r="G658" s="9" t="n">
        <f aca="false">YEAR(C658)</f>
        <v>2022</v>
      </c>
      <c r="H658" s="9" t="n">
        <f aca="false">G658-F658+1</f>
        <v>1</v>
      </c>
    </row>
    <row r="659" customFormat="false" ht="15" hidden="false" customHeight="false" outlineLevel="0" collapsed="false">
      <c r="A659" s="5" t="s">
        <v>1718</v>
      </c>
      <c r="B659" s="5" t="s">
        <v>380</v>
      </c>
      <c r="C659" s="7" t="n">
        <v>44704</v>
      </c>
      <c r="D659" s="8" t="n">
        <v>61386</v>
      </c>
      <c r="E659" s="5" t="s">
        <v>1060</v>
      </c>
      <c r="F659" s="9" t="n">
        <f aca="false">YEAR(INDEX(Sinistres!$E$2:$E$1030,MATCH(B659,Sinistres!$A$2:$A$1030,0)))</f>
        <v>2022</v>
      </c>
      <c r="G659" s="9" t="n">
        <f aca="false">YEAR(C659)</f>
        <v>2022</v>
      </c>
      <c r="H659" s="9" t="n">
        <f aca="false">G659-F659+1</f>
        <v>1</v>
      </c>
    </row>
    <row r="660" customFormat="false" ht="15" hidden="false" customHeight="false" outlineLevel="0" collapsed="false">
      <c r="A660" s="5" t="s">
        <v>1719</v>
      </c>
      <c r="B660" s="5" t="s">
        <v>380</v>
      </c>
      <c r="C660" s="7" t="n">
        <v>44773</v>
      </c>
      <c r="D660" s="8" t="n">
        <v>7444</v>
      </c>
      <c r="E660" s="5" t="s">
        <v>1060</v>
      </c>
      <c r="F660" s="9" t="n">
        <f aca="false">YEAR(INDEX(Sinistres!$E$2:$E$1030,MATCH(B660,Sinistres!$A$2:$A$1030,0)))</f>
        <v>2022</v>
      </c>
      <c r="G660" s="9" t="n">
        <f aca="false">YEAR(C660)</f>
        <v>2022</v>
      </c>
      <c r="H660" s="9" t="n">
        <f aca="false">G660-F660+1</f>
        <v>1</v>
      </c>
    </row>
    <row r="661" customFormat="false" ht="15" hidden="false" customHeight="false" outlineLevel="0" collapsed="false">
      <c r="A661" s="5" t="s">
        <v>1720</v>
      </c>
      <c r="B661" s="5" t="s">
        <v>381</v>
      </c>
      <c r="C661" s="7" t="n">
        <v>44742</v>
      </c>
      <c r="D661" s="8" t="n">
        <v>966</v>
      </c>
      <c r="E661" s="5" t="s">
        <v>1060</v>
      </c>
      <c r="F661" s="9" t="n">
        <f aca="false">YEAR(INDEX(Sinistres!$E$2:$E$1030,MATCH(B661,Sinistres!$A$2:$A$1030,0)))</f>
        <v>2022</v>
      </c>
      <c r="G661" s="9" t="n">
        <f aca="false">YEAR(C661)</f>
        <v>2022</v>
      </c>
      <c r="H661" s="9" t="n">
        <f aca="false">G661-F661+1</f>
        <v>1</v>
      </c>
    </row>
    <row r="662" customFormat="false" ht="15" hidden="false" customHeight="false" outlineLevel="0" collapsed="false">
      <c r="A662" s="5" t="s">
        <v>1721</v>
      </c>
      <c r="B662" s="5" t="s">
        <v>382</v>
      </c>
      <c r="C662" s="7" t="n">
        <v>44753</v>
      </c>
      <c r="D662" s="8" t="n">
        <v>5310</v>
      </c>
      <c r="E662" s="5" t="s">
        <v>1060</v>
      </c>
      <c r="F662" s="9" t="n">
        <f aca="false">YEAR(INDEX(Sinistres!$E$2:$E$1030,MATCH(B662,Sinistres!$A$2:$A$1030,0)))</f>
        <v>2022</v>
      </c>
      <c r="G662" s="9" t="n">
        <f aca="false">YEAR(C662)</f>
        <v>2022</v>
      </c>
      <c r="H662" s="9" t="n">
        <f aca="false">G662-F662+1</f>
        <v>1</v>
      </c>
    </row>
    <row r="663" customFormat="false" ht="15" hidden="false" customHeight="false" outlineLevel="0" collapsed="false">
      <c r="A663" s="5" t="s">
        <v>1722</v>
      </c>
      <c r="B663" s="5" t="s">
        <v>383</v>
      </c>
      <c r="C663" s="7" t="n">
        <v>44797</v>
      </c>
      <c r="D663" s="8" t="n">
        <v>18692</v>
      </c>
      <c r="E663" s="5" t="s">
        <v>1060</v>
      </c>
      <c r="F663" s="9" t="n">
        <f aca="false">YEAR(INDEX(Sinistres!$E$2:$E$1030,MATCH(B663,Sinistres!$A$2:$A$1030,0)))</f>
        <v>2022</v>
      </c>
      <c r="G663" s="9" t="n">
        <f aca="false">YEAR(C663)</f>
        <v>2022</v>
      </c>
      <c r="H663" s="9" t="n">
        <f aca="false">G663-F663+1</f>
        <v>1</v>
      </c>
    </row>
    <row r="664" customFormat="false" ht="15" hidden="false" customHeight="false" outlineLevel="0" collapsed="false">
      <c r="A664" s="5" t="s">
        <v>1723</v>
      </c>
      <c r="B664" s="5" t="s">
        <v>384</v>
      </c>
      <c r="C664" s="7" t="n">
        <v>44895</v>
      </c>
      <c r="D664" s="8" t="n">
        <v>53872</v>
      </c>
      <c r="E664" s="5" t="s">
        <v>1060</v>
      </c>
      <c r="F664" s="9" t="n">
        <f aca="false">YEAR(INDEX(Sinistres!$E$2:$E$1030,MATCH(B664,Sinistres!$A$2:$A$1030,0)))</f>
        <v>2022</v>
      </c>
      <c r="G664" s="9" t="n">
        <f aca="false">YEAR(C664)</f>
        <v>2022</v>
      </c>
      <c r="H664" s="9" t="n">
        <f aca="false">G664-F664+1</f>
        <v>1</v>
      </c>
    </row>
    <row r="665" customFormat="false" ht="15" hidden="false" customHeight="false" outlineLevel="0" collapsed="false">
      <c r="A665" s="5" t="s">
        <v>1724</v>
      </c>
      <c r="B665" s="5" t="s">
        <v>384</v>
      </c>
      <c r="C665" s="7" t="n">
        <v>44934</v>
      </c>
      <c r="D665" s="8" t="n">
        <v>21049</v>
      </c>
      <c r="E665" s="5" t="s">
        <v>1060</v>
      </c>
      <c r="F665" s="9" t="n">
        <f aca="false">YEAR(INDEX(Sinistres!$E$2:$E$1030,MATCH(B665,Sinistres!$A$2:$A$1030,0)))</f>
        <v>2022</v>
      </c>
      <c r="G665" s="9" t="n">
        <f aca="false">YEAR(C665)</f>
        <v>2023</v>
      </c>
      <c r="H665" s="9" t="n">
        <f aca="false">G665-F665+1</f>
        <v>2</v>
      </c>
    </row>
    <row r="666" customFormat="false" ht="15" hidden="false" customHeight="false" outlineLevel="0" collapsed="false">
      <c r="A666" s="5" t="s">
        <v>1725</v>
      </c>
      <c r="B666" s="5" t="s">
        <v>385</v>
      </c>
      <c r="C666" s="7" t="n">
        <v>44738</v>
      </c>
      <c r="D666" s="8" t="n">
        <v>14328</v>
      </c>
      <c r="E666" s="5" t="s">
        <v>1060</v>
      </c>
      <c r="F666" s="9" t="n">
        <f aca="false">YEAR(INDEX(Sinistres!$E$2:$E$1030,MATCH(B666,Sinistres!$A$2:$A$1030,0)))</f>
        <v>2022</v>
      </c>
      <c r="G666" s="9" t="n">
        <f aca="false">YEAR(C666)</f>
        <v>2022</v>
      </c>
      <c r="H666" s="9" t="n">
        <f aca="false">G666-F666+1</f>
        <v>1</v>
      </c>
    </row>
    <row r="667" customFormat="false" ht="15" hidden="false" customHeight="false" outlineLevel="0" collapsed="false">
      <c r="A667" s="5" t="s">
        <v>1726</v>
      </c>
      <c r="B667" s="5" t="s">
        <v>386</v>
      </c>
      <c r="C667" s="7" t="n">
        <v>44926</v>
      </c>
      <c r="D667" s="8" t="n">
        <v>28875</v>
      </c>
      <c r="E667" s="5" t="s">
        <v>1060</v>
      </c>
      <c r="F667" s="9" t="n">
        <f aca="false">YEAR(INDEX(Sinistres!$E$2:$E$1030,MATCH(B667,Sinistres!$A$2:$A$1030,0)))</f>
        <v>2022</v>
      </c>
      <c r="G667" s="9" t="n">
        <f aca="false">YEAR(C667)</f>
        <v>2022</v>
      </c>
      <c r="H667" s="9" t="n">
        <f aca="false">G667-F667+1</f>
        <v>1</v>
      </c>
    </row>
    <row r="668" customFormat="false" ht="15" hidden="false" customHeight="false" outlineLevel="0" collapsed="false">
      <c r="A668" s="5" t="s">
        <v>1727</v>
      </c>
      <c r="B668" s="5" t="s">
        <v>386</v>
      </c>
      <c r="C668" s="7" t="n">
        <v>45118</v>
      </c>
      <c r="D668" s="8" t="n">
        <v>17121</v>
      </c>
      <c r="E668" s="5" t="s">
        <v>1060</v>
      </c>
      <c r="F668" s="9" t="n">
        <f aca="false">YEAR(INDEX(Sinistres!$E$2:$E$1030,MATCH(B668,Sinistres!$A$2:$A$1030,0)))</f>
        <v>2022</v>
      </c>
      <c r="G668" s="9" t="n">
        <f aca="false">YEAR(C668)</f>
        <v>2023</v>
      </c>
      <c r="H668" s="9" t="n">
        <f aca="false">G668-F668+1</f>
        <v>2</v>
      </c>
    </row>
    <row r="669" customFormat="false" ht="15" hidden="false" customHeight="false" outlineLevel="0" collapsed="false">
      <c r="A669" s="5" t="s">
        <v>1728</v>
      </c>
      <c r="B669" s="5" t="s">
        <v>387</v>
      </c>
      <c r="C669" s="7" t="n">
        <v>44966</v>
      </c>
      <c r="D669" s="8" t="n">
        <v>119084</v>
      </c>
      <c r="E669" s="5" t="s">
        <v>1060</v>
      </c>
      <c r="F669" s="9" t="n">
        <f aca="false">YEAR(INDEX(Sinistres!$E$2:$E$1030,MATCH(B669,Sinistres!$A$2:$A$1030,0)))</f>
        <v>2022</v>
      </c>
      <c r="G669" s="9" t="n">
        <f aca="false">YEAR(C669)</f>
        <v>2023</v>
      </c>
      <c r="H669" s="9" t="n">
        <f aca="false">G669-F669+1</f>
        <v>2</v>
      </c>
    </row>
    <row r="670" customFormat="false" ht="15" hidden="false" customHeight="false" outlineLevel="0" collapsed="false">
      <c r="A670" s="5" t="s">
        <v>1729</v>
      </c>
      <c r="B670" s="5" t="s">
        <v>387</v>
      </c>
      <c r="C670" s="7" t="n">
        <v>45279</v>
      </c>
      <c r="D670" s="8" t="n">
        <v>50442</v>
      </c>
      <c r="E670" s="5" t="s">
        <v>1060</v>
      </c>
      <c r="F670" s="9" t="n">
        <f aca="false">YEAR(INDEX(Sinistres!$E$2:$E$1030,MATCH(B670,Sinistres!$A$2:$A$1030,0)))</f>
        <v>2022</v>
      </c>
      <c r="G670" s="9" t="n">
        <f aca="false">YEAR(C670)</f>
        <v>2023</v>
      </c>
      <c r="H670" s="9" t="n">
        <f aca="false">G670-F670+1</f>
        <v>2</v>
      </c>
    </row>
    <row r="671" customFormat="false" ht="15" hidden="false" customHeight="false" outlineLevel="0" collapsed="false">
      <c r="A671" s="5" t="s">
        <v>1730</v>
      </c>
      <c r="B671" s="5" t="s">
        <v>388</v>
      </c>
      <c r="C671" s="7" t="n">
        <v>44894</v>
      </c>
      <c r="D671" s="8" t="n">
        <v>2802</v>
      </c>
      <c r="E671" s="5" t="s">
        <v>1060</v>
      </c>
      <c r="F671" s="9" t="n">
        <f aca="false">YEAR(INDEX(Sinistres!$E$2:$E$1030,MATCH(B671,Sinistres!$A$2:$A$1030,0)))</f>
        <v>2022</v>
      </c>
      <c r="G671" s="9" t="n">
        <f aca="false">YEAR(C671)</f>
        <v>2022</v>
      </c>
      <c r="H671" s="9" t="n">
        <f aca="false">G671-F671+1</f>
        <v>1</v>
      </c>
    </row>
    <row r="672" customFormat="false" ht="15" hidden="false" customHeight="false" outlineLevel="0" collapsed="false">
      <c r="A672" s="5" t="s">
        <v>1731</v>
      </c>
      <c r="B672" s="5" t="s">
        <v>388</v>
      </c>
      <c r="C672" s="7" t="n">
        <v>44946</v>
      </c>
      <c r="D672" s="8" t="n">
        <v>1027</v>
      </c>
      <c r="E672" s="5" t="s">
        <v>1060</v>
      </c>
      <c r="F672" s="9" t="n">
        <f aca="false">YEAR(INDEX(Sinistres!$E$2:$E$1030,MATCH(B672,Sinistres!$A$2:$A$1030,0)))</f>
        <v>2022</v>
      </c>
      <c r="G672" s="9" t="n">
        <f aca="false">YEAR(C672)</f>
        <v>2023</v>
      </c>
      <c r="H672" s="9" t="n">
        <f aca="false">G672-F672+1</f>
        <v>2</v>
      </c>
    </row>
    <row r="673" customFormat="false" ht="15" hidden="false" customHeight="false" outlineLevel="0" collapsed="false">
      <c r="A673" s="5" t="s">
        <v>1732</v>
      </c>
      <c r="B673" s="5" t="s">
        <v>389</v>
      </c>
      <c r="C673" s="7" t="n">
        <v>44739</v>
      </c>
      <c r="D673" s="8" t="n">
        <v>19465</v>
      </c>
      <c r="E673" s="5" t="s">
        <v>1060</v>
      </c>
      <c r="F673" s="9" t="n">
        <f aca="false">YEAR(INDEX(Sinistres!$E$2:$E$1030,MATCH(B673,Sinistres!$A$2:$A$1030,0)))</f>
        <v>2022</v>
      </c>
      <c r="G673" s="9" t="n">
        <f aca="false">YEAR(C673)</f>
        <v>2022</v>
      </c>
      <c r="H673" s="9" t="n">
        <f aca="false">G673-F673+1</f>
        <v>1</v>
      </c>
    </row>
    <row r="674" customFormat="false" ht="15" hidden="false" customHeight="false" outlineLevel="0" collapsed="false">
      <c r="A674" s="5" t="s">
        <v>1733</v>
      </c>
      <c r="B674" s="5" t="s">
        <v>389</v>
      </c>
      <c r="C674" s="7" t="n">
        <v>44792</v>
      </c>
      <c r="D674" s="8" t="n">
        <v>6606</v>
      </c>
      <c r="E674" s="5" t="s">
        <v>1060</v>
      </c>
      <c r="F674" s="9" t="n">
        <f aca="false">YEAR(INDEX(Sinistres!$E$2:$E$1030,MATCH(B674,Sinistres!$A$2:$A$1030,0)))</f>
        <v>2022</v>
      </c>
      <c r="G674" s="9" t="n">
        <f aca="false">YEAR(C674)</f>
        <v>2022</v>
      </c>
      <c r="H674" s="9" t="n">
        <f aca="false">G674-F674+1</f>
        <v>1</v>
      </c>
    </row>
    <row r="675" customFormat="false" ht="15" hidden="false" customHeight="false" outlineLevel="0" collapsed="false">
      <c r="A675" s="5" t="s">
        <v>1734</v>
      </c>
      <c r="B675" s="5" t="s">
        <v>390</v>
      </c>
      <c r="C675" s="7" t="n">
        <v>44943</v>
      </c>
      <c r="D675" s="8" t="n">
        <v>8626</v>
      </c>
      <c r="E675" s="5" t="s">
        <v>1060</v>
      </c>
      <c r="F675" s="9" t="n">
        <f aca="false">YEAR(INDEX(Sinistres!$E$2:$E$1030,MATCH(B675,Sinistres!$A$2:$A$1030,0)))</f>
        <v>2022</v>
      </c>
      <c r="G675" s="9" t="n">
        <f aca="false">YEAR(C675)</f>
        <v>2023</v>
      </c>
      <c r="H675" s="9" t="n">
        <f aca="false">G675-F675+1</f>
        <v>2</v>
      </c>
    </row>
    <row r="676" customFormat="false" ht="15" hidden="false" customHeight="false" outlineLevel="0" collapsed="false">
      <c r="A676" s="5" t="s">
        <v>1735</v>
      </c>
      <c r="B676" s="5" t="s">
        <v>390</v>
      </c>
      <c r="C676" s="7" t="n">
        <v>45017</v>
      </c>
      <c r="D676" s="8" t="n">
        <v>2905</v>
      </c>
      <c r="E676" s="5" t="s">
        <v>1060</v>
      </c>
      <c r="F676" s="9" t="n">
        <f aca="false">YEAR(INDEX(Sinistres!$E$2:$E$1030,MATCH(B676,Sinistres!$A$2:$A$1030,0)))</f>
        <v>2022</v>
      </c>
      <c r="G676" s="9" t="n">
        <f aca="false">YEAR(C676)</f>
        <v>2023</v>
      </c>
      <c r="H676" s="9" t="n">
        <f aca="false">G676-F676+1</f>
        <v>2</v>
      </c>
    </row>
    <row r="677" customFormat="false" ht="15" hidden="false" customHeight="false" outlineLevel="0" collapsed="false">
      <c r="A677" s="5" t="s">
        <v>1736</v>
      </c>
      <c r="B677" s="5" t="s">
        <v>391</v>
      </c>
      <c r="C677" s="7" t="n">
        <v>44751</v>
      </c>
      <c r="D677" s="8" t="n">
        <v>13916</v>
      </c>
      <c r="E677" s="5" t="s">
        <v>1060</v>
      </c>
      <c r="F677" s="9" t="n">
        <f aca="false">YEAR(INDEX(Sinistres!$E$2:$E$1030,MATCH(B677,Sinistres!$A$2:$A$1030,0)))</f>
        <v>2022</v>
      </c>
      <c r="G677" s="9" t="n">
        <f aca="false">YEAR(C677)</f>
        <v>2022</v>
      </c>
      <c r="H677" s="9" t="n">
        <f aca="false">G677-F677+1</f>
        <v>1</v>
      </c>
    </row>
    <row r="678" customFormat="false" ht="15" hidden="false" customHeight="false" outlineLevel="0" collapsed="false">
      <c r="A678" s="5" t="s">
        <v>1737</v>
      </c>
      <c r="B678" s="5" t="s">
        <v>392</v>
      </c>
      <c r="C678" s="7" t="n">
        <v>44685</v>
      </c>
      <c r="D678" s="8" t="n">
        <v>27281</v>
      </c>
      <c r="E678" s="5" t="s">
        <v>1060</v>
      </c>
      <c r="F678" s="9" t="n">
        <f aca="false">YEAR(INDEX(Sinistres!$E$2:$E$1030,MATCH(B678,Sinistres!$A$2:$A$1030,0)))</f>
        <v>2022</v>
      </c>
      <c r="G678" s="9" t="n">
        <f aca="false">YEAR(C678)</f>
        <v>2022</v>
      </c>
      <c r="H678" s="9" t="n">
        <f aca="false">G678-F678+1</f>
        <v>1</v>
      </c>
    </row>
    <row r="679" customFormat="false" ht="15" hidden="false" customHeight="false" outlineLevel="0" collapsed="false">
      <c r="A679" s="5" t="s">
        <v>1738</v>
      </c>
      <c r="B679" s="5" t="s">
        <v>392</v>
      </c>
      <c r="C679" s="7" t="n">
        <v>44946</v>
      </c>
      <c r="D679" s="8" t="n">
        <v>12229</v>
      </c>
      <c r="E679" s="5" t="s">
        <v>1060</v>
      </c>
      <c r="F679" s="9" t="n">
        <f aca="false">YEAR(INDEX(Sinistres!$E$2:$E$1030,MATCH(B679,Sinistres!$A$2:$A$1030,0)))</f>
        <v>2022</v>
      </c>
      <c r="G679" s="9" t="n">
        <f aca="false">YEAR(C679)</f>
        <v>2023</v>
      </c>
      <c r="H679" s="9" t="n">
        <f aca="false">G679-F679+1</f>
        <v>2</v>
      </c>
    </row>
    <row r="680" customFormat="false" ht="15" hidden="false" customHeight="false" outlineLevel="0" collapsed="false">
      <c r="A680" s="5" t="s">
        <v>1739</v>
      </c>
      <c r="B680" s="5" t="s">
        <v>392</v>
      </c>
      <c r="C680" s="7" t="n">
        <v>45156</v>
      </c>
      <c r="D680" s="8" t="n">
        <v>12925</v>
      </c>
      <c r="E680" s="5" t="s">
        <v>1060</v>
      </c>
      <c r="F680" s="9" t="n">
        <f aca="false">YEAR(INDEX(Sinistres!$E$2:$E$1030,MATCH(B680,Sinistres!$A$2:$A$1030,0)))</f>
        <v>2022</v>
      </c>
      <c r="G680" s="9" t="n">
        <f aca="false">YEAR(C680)</f>
        <v>2023</v>
      </c>
      <c r="H680" s="9" t="n">
        <f aca="false">G680-F680+1</f>
        <v>2</v>
      </c>
    </row>
    <row r="681" customFormat="false" ht="15" hidden="false" customHeight="false" outlineLevel="0" collapsed="false">
      <c r="A681" s="5" t="s">
        <v>1740</v>
      </c>
      <c r="B681" s="5" t="s">
        <v>393</v>
      </c>
      <c r="C681" s="7" t="n">
        <v>44775</v>
      </c>
      <c r="D681" s="8" t="n">
        <v>4131</v>
      </c>
      <c r="E681" s="5" t="s">
        <v>1060</v>
      </c>
      <c r="F681" s="9" t="n">
        <f aca="false">YEAR(INDEX(Sinistres!$E$2:$E$1030,MATCH(B681,Sinistres!$A$2:$A$1030,0)))</f>
        <v>2022</v>
      </c>
      <c r="G681" s="9" t="n">
        <f aca="false">YEAR(C681)</f>
        <v>2022</v>
      </c>
      <c r="H681" s="9" t="n">
        <f aca="false">G681-F681+1</f>
        <v>1</v>
      </c>
    </row>
    <row r="682" customFormat="false" ht="15" hidden="false" customHeight="false" outlineLevel="0" collapsed="false">
      <c r="A682" s="5" t="s">
        <v>1741</v>
      </c>
      <c r="B682" s="5" t="s">
        <v>394</v>
      </c>
      <c r="C682" s="7" t="n">
        <v>44891</v>
      </c>
      <c r="D682" s="8" t="n">
        <v>11875</v>
      </c>
      <c r="E682" s="5" t="s">
        <v>1060</v>
      </c>
      <c r="F682" s="9" t="n">
        <f aca="false">YEAR(INDEX(Sinistres!$E$2:$E$1030,MATCH(B682,Sinistres!$A$2:$A$1030,0)))</f>
        <v>2022</v>
      </c>
      <c r="G682" s="9" t="n">
        <f aca="false">YEAR(C682)</f>
        <v>2022</v>
      </c>
      <c r="H682" s="9" t="n">
        <f aca="false">G682-F682+1</f>
        <v>1</v>
      </c>
    </row>
    <row r="683" customFormat="false" ht="15" hidden="false" customHeight="false" outlineLevel="0" collapsed="false">
      <c r="A683" s="5" t="s">
        <v>1742</v>
      </c>
      <c r="B683" s="5" t="s">
        <v>395</v>
      </c>
      <c r="C683" s="7" t="n">
        <v>44840</v>
      </c>
      <c r="D683" s="8" t="n">
        <v>9204</v>
      </c>
      <c r="E683" s="5" t="s">
        <v>1060</v>
      </c>
      <c r="F683" s="9" t="n">
        <f aca="false">YEAR(INDEX(Sinistres!$E$2:$E$1030,MATCH(B683,Sinistres!$A$2:$A$1030,0)))</f>
        <v>2022</v>
      </c>
      <c r="G683" s="9" t="n">
        <f aca="false">YEAR(C683)</f>
        <v>2022</v>
      </c>
      <c r="H683" s="9" t="n">
        <f aca="false">G683-F683+1</f>
        <v>1</v>
      </c>
    </row>
    <row r="684" customFormat="false" ht="15" hidden="false" customHeight="false" outlineLevel="0" collapsed="false">
      <c r="A684" s="5" t="s">
        <v>1743</v>
      </c>
      <c r="B684" s="5" t="s">
        <v>396</v>
      </c>
      <c r="C684" s="7" t="n">
        <v>44704</v>
      </c>
      <c r="D684" s="8" t="n">
        <v>2905</v>
      </c>
      <c r="E684" s="5" t="s">
        <v>1060</v>
      </c>
      <c r="F684" s="9" t="n">
        <f aca="false">YEAR(INDEX(Sinistres!$E$2:$E$1030,MATCH(B684,Sinistres!$A$2:$A$1030,0)))</f>
        <v>2022</v>
      </c>
      <c r="G684" s="9" t="n">
        <f aca="false">YEAR(C684)</f>
        <v>2022</v>
      </c>
      <c r="H684" s="9" t="n">
        <f aca="false">G684-F684+1</f>
        <v>1</v>
      </c>
    </row>
    <row r="685" customFormat="false" ht="15" hidden="false" customHeight="false" outlineLevel="0" collapsed="false">
      <c r="A685" s="5" t="s">
        <v>1744</v>
      </c>
      <c r="B685" s="5" t="s">
        <v>397</v>
      </c>
      <c r="C685" s="7" t="n">
        <v>45046</v>
      </c>
      <c r="D685" s="8" t="n">
        <v>31942</v>
      </c>
      <c r="E685" s="5" t="s">
        <v>1060</v>
      </c>
      <c r="F685" s="9" t="n">
        <f aca="false">YEAR(INDEX(Sinistres!$E$2:$E$1030,MATCH(B685,Sinistres!$A$2:$A$1030,0)))</f>
        <v>2022</v>
      </c>
      <c r="G685" s="9" t="n">
        <f aca="false">YEAR(C685)</f>
        <v>2023</v>
      </c>
      <c r="H685" s="9" t="n">
        <f aca="false">G685-F685+1</f>
        <v>2</v>
      </c>
    </row>
    <row r="686" customFormat="false" ht="15" hidden="false" customHeight="false" outlineLevel="0" collapsed="false">
      <c r="A686" s="5" t="s">
        <v>1745</v>
      </c>
      <c r="B686" s="5" t="s">
        <v>397</v>
      </c>
      <c r="C686" s="7" t="n">
        <v>45232</v>
      </c>
      <c r="D686" s="8" t="n">
        <v>12160</v>
      </c>
      <c r="E686" s="5" t="s">
        <v>1060</v>
      </c>
      <c r="F686" s="9" t="n">
        <f aca="false">YEAR(INDEX(Sinistres!$E$2:$E$1030,MATCH(B686,Sinistres!$A$2:$A$1030,0)))</f>
        <v>2022</v>
      </c>
      <c r="G686" s="9" t="n">
        <f aca="false">YEAR(C686)</f>
        <v>2023</v>
      </c>
      <c r="H686" s="9" t="n">
        <f aca="false">G686-F686+1</f>
        <v>2</v>
      </c>
    </row>
    <row r="687" customFormat="false" ht="15" hidden="false" customHeight="false" outlineLevel="0" collapsed="false">
      <c r="A687" s="5" t="s">
        <v>1746</v>
      </c>
      <c r="B687" s="5" t="s">
        <v>398</v>
      </c>
      <c r="C687" s="7" t="n">
        <v>44912</v>
      </c>
      <c r="D687" s="8" t="n">
        <v>4685</v>
      </c>
      <c r="E687" s="5" t="s">
        <v>1060</v>
      </c>
      <c r="F687" s="9" t="n">
        <f aca="false">YEAR(INDEX(Sinistres!$E$2:$E$1030,MATCH(B687,Sinistres!$A$2:$A$1030,0)))</f>
        <v>2022</v>
      </c>
      <c r="G687" s="9" t="n">
        <f aca="false">YEAR(C687)</f>
        <v>2022</v>
      </c>
      <c r="H687" s="9" t="n">
        <f aca="false">G687-F687+1</f>
        <v>1</v>
      </c>
    </row>
    <row r="688" customFormat="false" ht="15" hidden="false" customHeight="false" outlineLevel="0" collapsed="false">
      <c r="A688" s="5" t="s">
        <v>1747</v>
      </c>
      <c r="B688" s="5" t="s">
        <v>399</v>
      </c>
      <c r="C688" s="7" t="n">
        <v>45080</v>
      </c>
      <c r="D688" s="8" t="n">
        <v>5207</v>
      </c>
      <c r="E688" s="5" t="s">
        <v>1060</v>
      </c>
      <c r="F688" s="9" t="n">
        <f aca="false">YEAR(INDEX(Sinistres!$E$2:$E$1030,MATCH(B688,Sinistres!$A$2:$A$1030,0)))</f>
        <v>2023</v>
      </c>
      <c r="G688" s="9" t="n">
        <f aca="false">YEAR(C688)</f>
        <v>2023</v>
      </c>
      <c r="H688" s="9" t="n">
        <f aca="false">G688-F688+1</f>
        <v>1</v>
      </c>
    </row>
    <row r="689" customFormat="false" ht="15" hidden="false" customHeight="false" outlineLevel="0" collapsed="false">
      <c r="A689" s="5" t="s">
        <v>1748</v>
      </c>
      <c r="B689" s="5" t="s">
        <v>400</v>
      </c>
      <c r="C689" s="7" t="n">
        <v>45253</v>
      </c>
      <c r="D689" s="8" t="n">
        <v>4110</v>
      </c>
      <c r="E689" s="5" t="s">
        <v>1060</v>
      </c>
      <c r="F689" s="9" t="n">
        <f aca="false">YEAR(INDEX(Sinistres!$E$2:$E$1030,MATCH(B689,Sinistres!$A$2:$A$1030,0)))</f>
        <v>2023</v>
      </c>
      <c r="G689" s="9" t="n">
        <f aca="false">YEAR(C689)</f>
        <v>2023</v>
      </c>
      <c r="H689" s="9" t="n">
        <f aca="false">G689-F689+1</f>
        <v>1</v>
      </c>
    </row>
    <row r="690" customFormat="false" ht="15" hidden="false" customHeight="false" outlineLevel="0" collapsed="false">
      <c r="A690" s="5" t="s">
        <v>1749</v>
      </c>
      <c r="B690" s="5" t="s">
        <v>400</v>
      </c>
      <c r="C690" s="7" t="n">
        <v>45295</v>
      </c>
      <c r="D690" s="8" t="n">
        <v>5119</v>
      </c>
      <c r="E690" s="5" t="s">
        <v>1060</v>
      </c>
      <c r="F690" s="9" t="n">
        <f aca="false">YEAR(INDEX(Sinistres!$E$2:$E$1030,MATCH(B690,Sinistres!$A$2:$A$1030,0)))</f>
        <v>2023</v>
      </c>
      <c r="G690" s="9" t="n">
        <f aca="false">YEAR(C690)</f>
        <v>2024</v>
      </c>
      <c r="H690" s="9" t="n">
        <f aca="false">G690-F690+1</f>
        <v>2</v>
      </c>
    </row>
    <row r="691" customFormat="false" ht="15" hidden="false" customHeight="false" outlineLevel="0" collapsed="false">
      <c r="A691" s="5" t="s">
        <v>1750</v>
      </c>
      <c r="B691" s="5" t="s">
        <v>401</v>
      </c>
      <c r="C691" s="7" t="n">
        <v>45548</v>
      </c>
      <c r="D691" s="8" t="n">
        <v>8295</v>
      </c>
      <c r="E691" s="5" t="s">
        <v>1060</v>
      </c>
      <c r="F691" s="9" t="n">
        <f aca="false">YEAR(INDEX(Sinistres!$E$2:$E$1030,MATCH(B691,Sinistres!$A$2:$A$1030,0)))</f>
        <v>2023</v>
      </c>
      <c r="G691" s="9" t="n">
        <f aca="false">YEAR(C691)</f>
        <v>2024</v>
      </c>
      <c r="H691" s="9" t="n">
        <f aca="false">G691-F691+1</f>
        <v>2</v>
      </c>
    </row>
    <row r="692" customFormat="false" ht="15" hidden="false" customHeight="false" outlineLevel="0" collapsed="false">
      <c r="A692" s="5" t="s">
        <v>1751</v>
      </c>
      <c r="B692" s="5" t="s">
        <v>401</v>
      </c>
      <c r="C692" s="7" t="n">
        <v>45732</v>
      </c>
      <c r="D692" s="8" t="n">
        <v>5199</v>
      </c>
      <c r="E692" s="5" t="s">
        <v>1060</v>
      </c>
      <c r="F692" s="9" t="n">
        <f aca="false">YEAR(INDEX(Sinistres!$E$2:$E$1030,MATCH(B692,Sinistres!$A$2:$A$1030,0)))</f>
        <v>2023</v>
      </c>
      <c r="G692" s="9" t="n">
        <f aca="false">YEAR(C692)</f>
        <v>2025</v>
      </c>
      <c r="H692" s="9" t="n">
        <f aca="false">G692-F692+1</f>
        <v>3</v>
      </c>
    </row>
    <row r="693" customFormat="false" ht="15" hidden="false" customHeight="false" outlineLevel="0" collapsed="false">
      <c r="A693" s="5" t="s">
        <v>1752</v>
      </c>
      <c r="B693" s="5" t="s">
        <v>401</v>
      </c>
      <c r="C693" s="7" t="n">
        <v>45942</v>
      </c>
      <c r="D693" s="8" t="n">
        <v>11804</v>
      </c>
      <c r="E693" s="5" t="s">
        <v>1060</v>
      </c>
      <c r="F693" s="9" t="n">
        <f aca="false">YEAR(INDEX(Sinistres!$E$2:$E$1030,MATCH(B693,Sinistres!$A$2:$A$1030,0)))</f>
        <v>2023</v>
      </c>
      <c r="G693" s="9" t="n">
        <f aca="false">YEAR(C693)</f>
        <v>2025</v>
      </c>
      <c r="H693" s="9" t="n">
        <f aca="false">G693-F693+1</f>
        <v>3</v>
      </c>
    </row>
    <row r="694" customFormat="false" ht="15" hidden="false" customHeight="false" outlineLevel="0" collapsed="false">
      <c r="A694" s="5" t="s">
        <v>1753</v>
      </c>
      <c r="B694" s="5" t="s">
        <v>402</v>
      </c>
      <c r="C694" s="7" t="n">
        <v>45049</v>
      </c>
      <c r="D694" s="8" t="n">
        <v>1318</v>
      </c>
      <c r="E694" s="5" t="s">
        <v>1060</v>
      </c>
      <c r="F694" s="9" t="n">
        <f aca="false">YEAR(INDEX(Sinistres!$E$2:$E$1030,MATCH(B694,Sinistres!$A$2:$A$1030,0)))</f>
        <v>2023</v>
      </c>
      <c r="G694" s="9" t="n">
        <f aca="false">YEAR(C694)</f>
        <v>2023</v>
      </c>
      <c r="H694" s="9" t="n">
        <f aca="false">G694-F694+1</f>
        <v>1</v>
      </c>
    </row>
    <row r="695" customFormat="false" ht="15" hidden="false" customHeight="false" outlineLevel="0" collapsed="false">
      <c r="A695" s="5" t="s">
        <v>1754</v>
      </c>
      <c r="B695" s="5" t="s">
        <v>403</v>
      </c>
      <c r="C695" s="7" t="n">
        <v>45029</v>
      </c>
      <c r="D695" s="8" t="n">
        <v>173094</v>
      </c>
      <c r="E695" s="5" t="s">
        <v>1060</v>
      </c>
      <c r="F695" s="9" t="n">
        <f aca="false">YEAR(INDEX(Sinistres!$E$2:$E$1030,MATCH(B695,Sinistres!$A$2:$A$1030,0)))</f>
        <v>2023</v>
      </c>
      <c r="G695" s="9" t="n">
        <f aca="false">YEAR(C695)</f>
        <v>2023</v>
      </c>
      <c r="H695" s="9" t="n">
        <f aca="false">G695-F695+1</f>
        <v>1</v>
      </c>
    </row>
    <row r="696" customFormat="false" ht="15" hidden="false" customHeight="false" outlineLevel="0" collapsed="false">
      <c r="A696" s="5" t="s">
        <v>1755</v>
      </c>
      <c r="B696" s="5" t="s">
        <v>403</v>
      </c>
      <c r="C696" s="7" t="n">
        <v>45176</v>
      </c>
      <c r="D696" s="8" t="n">
        <v>58536</v>
      </c>
      <c r="E696" s="5" t="s">
        <v>1060</v>
      </c>
      <c r="F696" s="9" t="n">
        <f aca="false">YEAR(INDEX(Sinistres!$E$2:$E$1030,MATCH(B696,Sinistres!$A$2:$A$1030,0)))</f>
        <v>2023</v>
      </c>
      <c r="G696" s="9" t="n">
        <f aca="false">YEAR(C696)</f>
        <v>2023</v>
      </c>
      <c r="H696" s="9" t="n">
        <f aca="false">G696-F696+1</f>
        <v>1</v>
      </c>
    </row>
    <row r="697" customFormat="false" ht="15" hidden="false" customHeight="false" outlineLevel="0" collapsed="false">
      <c r="A697" s="5" t="s">
        <v>1756</v>
      </c>
      <c r="B697" s="5" t="s">
        <v>403</v>
      </c>
      <c r="C697" s="7" t="n">
        <v>45449</v>
      </c>
      <c r="D697" s="8" t="n">
        <v>29905</v>
      </c>
      <c r="E697" s="5" t="s">
        <v>1060</v>
      </c>
      <c r="F697" s="9" t="n">
        <f aca="false">YEAR(INDEX(Sinistres!$E$2:$E$1030,MATCH(B697,Sinistres!$A$2:$A$1030,0)))</f>
        <v>2023</v>
      </c>
      <c r="G697" s="9" t="n">
        <f aca="false">YEAR(C697)</f>
        <v>2024</v>
      </c>
      <c r="H697" s="9" t="n">
        <f aca="false">G697-F697+1</f>
        <v>2</v>
      </c>
    </row>
    <row r="698" customFormat="false" ht="15" hidden="false" customHeight="false" outlineLevel="0" collapsed="false">
      <c r="A698" s="5" t="s">
        <v>1757</v>
      </c>
      <c r="B698" s="5" t="s">
        <v>404</v>
      </c>
      <c r="C698" s="7" t="n">
        <v>45237</v>
      </c>
      <c r="D698" s="8" t="n">
        <v>5133</v>
      </c>
      <c r="E698" s="5" t="s">
        <v>1060</v>
      </c>
      <c r="F698" s="9" t="n">
        <f aca="false">YEAR(INDEX(Sinistres!$E$2:$E$1030,MATCH(B698,Sinistres!$A$2:$A$1030,0)))</f>
        <v>2023</v>
      </c>
      <c r="G698" s="9" t="n">
        <f aca="false">YEAR(C698)</f>
        <v>2023</v>
      </c>
      <c r="H698" s="9" t="n">
        <f aca="false">G698-F698+1</f>
        <v>1</v>
      </c>
    </row>
    <row r="699" customFormat="false" ht="15" hidden="false" customHeight="false" outlineLevel="0" collapsed="false">
      <c r="A699" s="5" t="s">
        <v>1758</v>
      </c>
      <c r="B699" s="5" t="s">
        <v>404</v>
      </c>
      <c r="C699" s="7" t="n">
        <v>45327</v>
      </c>
      <c r="D699" s="8" t="n">
        <v>12498</v>
      </c>
      <c r="E699" s="5" t="s">
        <v>1060</v>
      </c>
      <c r="F699" s="9" t="n">
        <f aca="false">YEAR(INDEX(Sinistres!$E$2:$E$1030,MATCH(B699,Sinistres!$A$2:$A$1030,0)))</f>
        <v>2023</v>
      </c>
      <c r="G699" s="9" t="n">
        <f aca="false">YEAR(C699)</f>
        <v>2024</v>
      </c>
      <c r="H699" s="9" t="n">
        <f aca="false">G699-F699+1</f>
        <v>2</v>
      </c>
    </row>
    <row r="700" customFormat="false" ht="15" hidden="false" customHeight="false" outlineLevel="0" collapsed="false">
      <c r="A700" s="5" t="s">
        <v>1759</v>
      </c>
      <c r="B700" s="5" t="s">
        <v>404</v>
      </c>
      <c r="C700" s="7" t="n">
        <v>45378</v>
      </c>
      <c r="D700" s="8" t="n">
        <v>4403</v>
      </c>
      <c r="E700" s="5" t="s">
        <v>1060</v>
      </c>
      <c r="F700" s="9" t="n">
        <f aca="false">YEAR(INDEX(Sinistres!$E$2:$E$1030,MATCH(B700,Sinistres!$A$2:$A$1030,0)))</f>
        <v>2023</v>
      </c>
      <c r="G700" s="9" t="n">
        <f aca="false">YEAR(C700)</f>
        <v>2024</v>
      </c>
      <c r="H700" s="9" t="n">
        <f aca="false">G700-F700+1</f>
        <v>2</v>
      </c>
    </row>
    <row r="701" customFormat="false" ht="15" hidden="false" customHeight="false" outlineLevel="0" collapsed="false">
      <c r="A701" s="5" t="s">
        <v>1760</v>
      </c>
      <c r="B701" s="5" t="s">
        <v>405</v>
      </c>
      <c r="C701" s="7" t="n">
        <v>45209</v>
      </c>
      <c r="D701" s="8" t="n">
        <v>19122</v>
      </c>
      <c r="E701" s="5" t="s">
        <v>1060</v>
      </c>
      <c r="F701" s="9" t="n">
        <f aca="false">YEAR(INDEX(Sinistres!$E$2:$E$1030,MATCH(B701,Sinistres!$A$2:$A$1030,0)))</f>
        <v>2023</v>
      </c>
      <c r="G701" s="9" t="n">
        <f aca="false">YEAR(C701)</f>
        <v>2023</v>
      </c>
      <c r="H701" s="9" t="n">
        <f aca="false">G701-F701+1</f>
        <v>1</v>
      </c>
    </row>
    <row r="702" customFormat="false" ht="15" hidden="false" customHeight="false" outlineLevel="0" collapsed="false">
      <c r="A702" s="5" t="s">
        <v>1761</v>
      </c>
      <c r="B702" s="5" t="s">
        <v>405</v>
      </c>
      <c r="C702" s="7" t="n">
        <v>45218</v>
      </c>
      <c r="D702" s="8" t="n">
        <v>15238</v>
      </c>
      <c r="E702" s="5" t="s">
        <v>1060</v>
      </c>
      <c r="F702" s="9" t="n">
        <f aca="false">YEAR(INDEX(Sinistres!$E$2:$E$1030,MATCH(B702,Sinistres!$A$2:$A$1030,0)))</f>
        <v>2023</v>
      </c>
      <c r="G702" s="9" t="n">
        <f aca="false">YEAR(C702)</f>
        <v>2023</v>
      </c>
      <c r="H702" s="9" t="n">
        <f aca="false">G702-F702+1</f>
        <v>1</v>
      </c>
    </row>
    <row r="703" customFormat="false" ht="15" hidden="false" customHeight="false" outlineLevel="0" collapsed="false">
      <c r="A703" s="5" t="s">
        <v>1762</v>
      </c>
      <c r="B703" s="5" t="s">
        <v>405</v>
      </c>
      <c r="C703" s="7" t="n">
        <v>45322</v>
      </c>
      <c r="D703" s="8" t="n">
        <v>18452</v>
      </c>
      <c r="E703" s="5" t="s">
        <v>1060</v>
      </c>
      <c r="F703" s="9" t="n">
        <f aca="false">YEAR(INDEX(Sinistres!$E$2:$E$1030,MATCH(B703,Sinistres!$A$2:$A$1030,0)))</f>
        <v>2023</v>
      </c>
      <c r="G703" s="9" t="n">
        <f aca="false">YEAR(C703)</f>
        <v>2024</v>
      </c>
      <c r="H703" s="9" t="n">
        <f aca="false">G703-F703+1</f>
        <v>2</v>
      </c>
    </row>
    <row r="704" customFormat="false" ht="15" hidden="false" customHeight="false" outlineLevel="0" collapsed="false">
      <c r="A704" s="5" t="s">
        <v>1763</v>
      </c>
      <c r="B704" s="5" t="s">
        <v>406</v>
      </c>
      <c r="C704" s="7" t="n">
        <v>45494</v>
      </c>
      <c r="D704" s="8" t="n">
        <v>102567</v>
      </c>
      <c r="E704" s="5" t="s">
        <v>1060</v>
      </c>
      <c r="F704" s="9" t="n">
        <f aca="false">YEAR(INDEX(Sinistres!$E$2:$E$1030,MATCH(B704,Sinistres!$A$2:$A$1030,0)))</f>
        <v>2023</v>
      </c>
      <c r="G704" s="9" t="n">
        <f aca="false">YEAR(C704)</f>
        <v>2024</v>
      </c>
      <c r="H704" s="9" t="n">
        <f aca="false">G704-F704+1</f>
        <v>2</v>
      </c>
    </row>
    <row r="705" customFormat="false" ht="15" hidden="false" customHeight="false" outlineLevel="0" collapsed="false">
      <c r="A705" s="5" t="s">
        <v>1764</v>
      </c>
      <c r="B705" s="5" t="s">
        <v>406</v>
      </c>
      <c r="C705" s="7" t="n">
        <v>45912</v>
      </c>
      <c r="D705" s="8" t="n">
        <v>43381</v>
      </c>
      <c r="E705" s="5" t="s">
        <v>1060</v>
      </c>
      <c r="F705" s="9" t="n">
        <f aca="false">YEAR(INDEX(Sinistres!$E$2:$E$1030,MATCH(B705,Sinistres!$A$2:$A$1030,0)))</f>
        <v>2023</v>
      </c>
      <c r="G705" s="9" t="n">
        <f aca="false">YEAR(C705)</f>
        <v>2025</v>
      </c>
      <c r="H705" s="9" t="n">
        <f aca="false">G705-F705+1</f>
        <v>3</v>
      </c>
    </row>
    <row r="706" customFormat="false" ht="15" hidden="false" customHeight="false" outlineLevel="0" collapsed="false">
      <c r="A706" s="5" t="s">
        <v>1765</v>
      </c>
      <c r="B706" s="5" t="s">
        <v>407</v>
      </c>
      <c r="C706" s="7" t="n">
        <v>45109</v>
      </c>
      <c r="D706" s="8" t="n">
        <v>15170</v>
      </c>
      <c r="E706" s="5" t="s">
        <v>1060</v>
      </c>
      <c r="F706" s="9" t="n">
        <f aca="false">YEAR(INDEX(Sinistres!$E$2:$E$1030,MATCH(B706,Sinistres!$A$2:$A$1030,0)))</f>
        <v>2023</v>
      </c>
      <c r="G706" s="9" t="n">
        <f aca="false">YEAR(C706)</f>
        <v>2023</v>
      </c>
      <c r="H706" s="9" t="n">
        <f aca="false">G706-F706+1</f>
        <v>1</v>
      </c>
    </row>
    <row r="707" customFormat="false" ht="15" hidden="false" customHeight="false" outlineLevel="0" collapsed="false">
      <c r="A707" s="5" t="s">
        <v>1766</v>
      </c>
      <c r="B707" s="5" t="s">
        <v>407</v>
      </c>
      <c r="C707" s="7" t="n">
        <v>45271</v>
      </c>
      <c r="D707" s="8" t="n">
        <v>16150</v>
      </c>
      <c r="E707" s="5" t="s">
        <v>1060</v>
      </c>
      <c r="F707" s="9" t="n">
        <f aca="false">YEAR(INDEX(Sinistres!$E$2:$E$1030,MATCH(B707,Sinistres!$A$2:$A$1030,0)))</f>
        <v>2023</v>
      </c>
      <c r="G707" s="9" t="n">
        <f aca="false">YEAR(C707)</f>
        <v>2023</v>
      </c>
      <c r="H707" s="9" t="n">
        <f aca="false">G707-F707+1</f>
        <v>1</v>
      </c>
    </row>
    <row r="708" customFormat="false" ht="15" hidden="false" customHeight="false" outlineLevel="0" collapsed="false">
      <c r="A708" s="5" t="s">
        <v>1767</v>
      </c>
      <c r="B708" s="5" t="s">
        <v>408</v>
      </c>
      <c r="C708" s="7" t="n">
        <v>45596</v>
      </c>
      <c r="D708" s="8" t="n">
        <v>13917</v>
      </c>
      <c r="E708" s="5" t="s">
        <v>1060</v>
      </c>
      <c r="F708" s="9" t="n">
        <f aca="false">YEAR(INDEX(Sinistres!$E$2:$E$1030,MATCH(B708,Sinistres!$A$2:$A$1030,0)))</f>
        <v>2023</v>
      </c>
      <c r="G708" s="9" t="n">
        <f aca="false">YEAR(C708)</f>
        <v>2024</v>
      </c>
      <c r="H708" s="9" t="n">
        <f aca="false">G708-F708+1</f>
        <v>2</v>
      </c>
    </row>
    <row r="709" customFormat="false" ht="15" hidden="false" customHeight="false" outlineLevel="0" collapsed="false">
      <c r="A709" s="5" t="s">
        <v>1768</v>
      </c>
      <c r="B709" s="5" t="s">
        <v>408</v>
      </c>
      <c r="C709" s="7" t="n">
        <v>45714</v>
      </c>
      <c r="D709" s="8" t="n">
        <v>4357</v>
      </c>
      <c r="E709" s="5" t="s">
        <v>1060</v>
      </c>
      <c r="F709" s="9" t="n">
        <f aca="false">YEAR(INDEX(Sinistres!$E$2:$E$1030,MATCH(B709,Sinistres!$A$2:$A$1030,0)))</f>
        <v>2023</v>
      </c>
      <c r="G709" s="9" t="n">
        <f aca="false">YEAR(C709)</f>
        <v>2025</v>
      </c>
      <c r="H709" s="9" t="n">
        <f aca="false">G709-F709+1</f>
        <v>3</v>
      </c>
    </row>
    <row r="710" customFormat="false" ht="15" hidden="false" customHeight="false" outlineLevel="0" collapsed="false">
      <c r="A710" s="5" t="s">
        <v>1769</v>
      </c>
      <c r="B710" s="5" t="s">
        <v>408</v>
      </c>
      <c r="C710" s="7" t="n">
        <v>45858</v>
      </c>
      <c r="D710" s="8" t="n">
        <v>22361</v>
      </c>
      <c r="E710" s="5" t="s">
        <v>1060</v>
      </c>
      <c r="F710" s="9" t="n">
        <f aca="false">YEAR(INDEX(Sinistres!$E$2:$E$1030,MATCH(B710,Sinistres!$A$2:$A$1030,0)))</f>
        <v>2023</v>
      </c>
      <c r="G710" s="9" t="n">
        <f aca="false">YEAR(C710)</f>
        <v>2025</v>
      </c>
      <c r="H710" s="9" t="n">
        <f aca="false">G710-F710+1</f>
        <v>3</v>
      </c>
    </row>
    <row r="711" customFormat="false" ht="15" hidden="false" customHeight="false" outlineLevel="0" collapsed="false">
      <c r="A711" s="5" t="s">
        <v>1770</v>
      </c>
      <c r="B711" s="5" t="s">
        <v>409</v>
      </c>
      <c r="C711" s="7" t="n">
        <v>45017</v>
      </c>
      <c r="D711" s="8" t="n">
        <v>92375</v>
      </c>
      <c r="E711" s="5" t="s">
        <v>1060</v>
      </c>
      <c r="F711" s="9" t="n">
        <f aca="false">YEAR(INDEX(Sinistres!$E$2:$E$1030,MATCH(B711,Sinistres!$A$2:$A$1030,0)))</f>
        <v>2023</v>
      </c>
      <c r="G711" s="9" t="n">
        <f aca="false">YEAR(C711)</f>
        <v>2023</v>
      </c>
      <c r="H711" s="9" t="n">
        <f aca="false">G711-F711+1</f>
        <v>1</v>
      </c>
    </row>
    <row r="712" customFormat="false" ht="15" hidden="false" customHeight="false" outlineLevel="0" collapsed="false">
      <c r="A712" s="5" t="s">
        <v>1771</v>
      </c>
      <c r="B712" s="5" t="s">
        <v>409</v>
      </c>
      <c r="C712" s="7" t="n">
        <v>45124</v>
      </c>
      <c r="D712" s="8" t="n">
        <v>65037</v>
      </c>
      <c r="E712" s="5" t="s">
        <v>1060</v>
      </c>
      <c r="F712" s="9" t="n">
        <f aca="false">YEAR(INDEX(Sinistres!$E$2:$E$1030,MATCH(B712,Sinistres!$A$2:$A$1030,0)))</f>
        <v>2023</v>
      </c>
      <c r="G712" s="9" t="n">
        <f aca="false">YEAR(C712)</f>
        <v>2023</v>
      </c>
      <c r="H712" s="9" t="n">
        <f aca="false">G712-F712+1</f>
        <v>1</v>
      </c>
    </row>
    <row r="713" customFormat="false" ht="15" hidden="false" customHeight="false" outlineLevel="0" collapsed="false">
      <c r="A713" s="5" t="s">
        <v>1772</v>
      </c>
      <c r="B713" s="5" t="s">
        <v>410</v>
      </c>
      <c r="C713" s="7" t="n">
        <v>45239</v>
      </c>
      <c r="D713" s="8" t="n">
        <v>7536</v>
      </c>
      <c r="E713" s="5" t="s">
        <v>1060</v>
      </c>
      <c r="F713" s="9" t="n">
        <f aca="false">YEAR(INDEX(Sinistres!$E$2:$E$1030,MATCH(B713,Sinistres!$A$2:$A$1030,0)))</f>
        <v>2023</v>
      </c>
      <c r="G713" s="9" t="n">
        <f aca="false">YEAR(C713)</f>
        <v>2023</v>
      </c>
      <c r="H713" s="9" t="n">
        <f aca="false">G713-F713+1</f>
        <v>1</v>
      </c>
    </row>
    <row r="714" customFormat="false" ht="15" hidden="false" customHeight="false" outlineLevel="0" collapsed="false">
      <c r="A714" s="5" t="s">
        <v>1773</v>
      </c>
      <c r="B714" s="5" t="s">
        <v>411</v>
      </c>
      <c r="C714" s="7" t="n">
        <v>45126</v>
      </c>
      <c r="D714" s="8" t="n">
        <v>131816</v>
      </c>
      <c r="E714" s="5" t="s">
        <v>1060</v>
      </c>
      <c r="F714" s="9" t="n">
        <f aca="false">YEAR(INDEX(Sinistres!$E$2:$E$1030,MATCH(B714,Sinistres!$A$2:$A$1030,0)))</f>
        <v>2023</v>
      </c>
      <c r="G714" s="9" t="n">
        <f aca="false">YEAR(C714)</f>
        <v>2023</v>
      </c>
      <c r="H714" s="9" t="n">
        <f aca="false">G714-F714+1</f>
        <v>1</v>
      </c>
    </row>
    <row r="715" customFormat="false" ht="15" hidden="false" customHeight="false" outlineLevel="0" collapsed="false">
      <c r="A715" s="5" t="s">
        <v>1774</v>
      </c>
      <c r="B715" s="5" t="s">
        <v>411</v>
      </c>
      <c r="C715" s="7" t="n">
        <v>45360</v>
      </c>
      <c r="D715" s="8" t="n">
        <v>134724</v>
      </c>
      <c r="E715" s="5" t="s">
        <v>1060</v>
      </c>
      <c r="F715" s="9" t="n">
        <f aca="false">YEAR(INDEX(Sinistres!$E$2:$E$1030,MATCH(B715,Sinistres!$A$2:$A$1030,0)))</f>
        <v>2023</v>
      </c>
      <c r="G715" s="9" t="n">
        <f aca="false">YEAR(C715)</f>
        <v>2024</v>
      </c>
      <c r="H715" s="9" t="n">
        <f aca="false">G715-F715+1</f>
        <v>2</v>
      </c>
    </row>
    <row r="716" customFormat="false" ht="15" hidden="false" customHeight="false" outlineLevel="0" collapsed="false">
      <c r="A716" s="5" t="s">
        <v>1775</v>
      </c>
      <c r="B716" s="5" t="s">
        <v>411</v>
      </c>
      <c r="C716" s="7" t="n">
        <v>45566</v>
      </c>
      <c r="D716" s="8" t="n">
        <v>13703</v>
      </c>
      <c r="E716" s="5" t="s">
        <v>1060</v>
      </c>
      <c r="F716" s="9" t="n">
        <f aca="false">YEAR(INDEX(Sinistres!$E$2:$E$1030,MATCH(B716,Sinistres!$A$2:$A$1030,0)))</f>
        <v>2023</v>
      </c>
      <c r="G716" s="9" t="n">
        <f aca="false">YEAR(C716)</f>
        <v>2024</v>
      </c>
      <c r="H716" s="9" t="n">
        <f aca="false">G716-F716+1</f>
        <v>2</v>
      </c>
    </row>
    <row r="717" customFormat="false" ht="15" hidden="false" customHeight="false" outlineLevel="0" collapsed="false">
      <c r="A717" s="5" t="s">
        <v>1776</v>
      </c>
      <c r="B717" s="5" t="s">
        <v>412</v>
      </c>
      <c r="C717" s="7" t="n">
        <v>45452</v>
      </c>
      <c r="D717" s="8" t="n">
        <v>41750</v>
      </c>
      <c r="E717" s="5" t="s">
        <v>1060</v>
      </c>
      <c r="F717" s="9" t="n">
        <f aca="false">YEAR(INDEX(Sinistres!$E$2:$E$1030,MATCH(B717,Sinistres!$A$2:$A$1030,0)))</f>
        <v>2023</v>
      </c>
      <c r="G717" s="9" t="n">
        <f aca="false">YEAR(C717)</f>
        <v>2024</v>
      </c>
      <c r="H717" s="9" t="n">
        <f aca="false">G717-F717+1</f>
        <v>2</v>
      </c>
    </row>
    <row r="718" customFormat="false" ht="15" hidden="false" customHeight="false" outlineLevel="0" collapsed="false">
      <c r="A718" s="5" t="s">
        <v>1777</v>
      </c>
      <c r="B718" s="5" t="s">
        <v>412</v>
      </c>
      <c r="C718" s="7" t="n">
        <v>45630</v>
      </c>
      <c r="D718" s="8" t="n">
        <v>26779</v>
      </c>
      <c r="E718" s="5" t="s">
        <v>1060</v>
      </c>
      <c r="F718" s="9" t="n">
        <f aca="false">YEAR(INDEX(Sinistres!$E$2:$E$1030,MATCH(B718,Sinistres!$A$2:$A$1030,0)))</f>
        <v>2023</v>
      </c>
      <c r="G718" s="9" t="n">
        <f aca="false">YEAR(C718)</f>
        <v>2024</v>
      </c>
      <c r="H718" s="9" t="n">
        <f aca="false">G718-F718+1</f>
        <v>2</v>
      </c>
    </row>
    <row r="719" customFormat="false" ht="15" hidden="false" customHeight="false" outlineLevel="0" collapsed="false">
      <c r="A719" s="5" t="s">
        <v>1778</v>
      </c>
      <c r="B719" s="5" t="s">
        <v>412</v>
      </c>
      <c r="C719" s="7" t="n">
        <v>45662</v>
      </c>
      <c r="D719" s="8" t="n">
        <v>24316</v>
      </c>
      <c r="E719" s="5" t="s">
        <v>1060</v>
      </c>
      <c r="F719" s="9" t="n">
        <f aca="false">YEAR(INDEX(Sinistres!$E$2:$E$1030,MATCH(B719,Sinistres!$A$2:$A$1030,0)))</f>
        <v>2023</v>
      </c>
      <c r="G719" s="9" t="n">
        <f aca="false">YEAR(C719)</f>
        <v>2025</v>
      </c>
      <c r="H719" s="9" t="n">
        <f aca="false">G719-F719+1</f>
        <v>3</v>
      </c>
    </row>
    <row r="720" customFormat="false" ht="15" hidden="false" customHeight="false" outlineLevel="0" collapsed="false">
      <c r="A720" s="5" t="s">
        <v>1779</v>
      </c>
      <c r="B720" s="5" t="s">
        <v>413</v>
      </c>
      <c r="C720" s="7" t="n">
        <v>45079</v>
      </c>
      <c r="D720" s="8" t="n">
        <v>72203</v>
      </c>
      <c r="E720" s="5" t="s">
        <v>1060</v>
      </c>
      <c r="F720" s="9" t="n">
        <f aca="false">YEAR(INDEX(Sinistres!$E$2:$E$1030,MATCH(B720,Sinistres!$A$2:$A$1030,0)))</f>
        <v>2023</v>
      </c>
      <c r="G720" s="9" t="n">
        <f aca="false">YEAR(C720)</f>
        <v>2023</v>
      </c>
      <c r="H720" s="9" t="n">
        <f aca="false">G720-F720+1</f>
        <v>1</v>
      </c>
    </row>
    <row r="721" customFormat="false" ht="15" hidden="false" customHeight="false" outlineLevel="0" collapsed="false">
      <c r="A721" s="5" t="s">
        <v>1780</v>
      </c>
      <c r="B721" s="5" t="s">
        <v>413</v>
      </c>
      <c r="C721" s="7" t="n">
        <v>45120</v>
      </c>
      <c r="D721" s="8" t="n">
        <v>62503</v>
      </c>
      <c r="E721" s="5" t="s">
        <v>1060</v>
      </c>
      <c r="F721" s="9" t="n">
        <f aca="false">YEAR(INDEX(Sinistres!$E$2:$E$1030,MATCH(B721,Sinistres!$A$2:$A$1030,0)))</f>
        <v>2023</v>
      </c>
      <c r="G721" s="9" t="n">
        <f aca="false">YEAR(C721)</f>
        <v>2023</v>
      </c>
      <c r="H721" s="9" t="n">
        <f aca="false">G721-F721+1</f>
        <v>1</v>
      </c>
    </row>
    <row r="722" customFormat="false" ht="15" hidden="false" customHeight="false" outlineLevel="0" collapsed="false">
      <c r="A722" s="5" t="s">
        <v>1781</v>
      </c>
      <c r="B722" s="5" t="s">
        <v>413</v>
      </c>
      <c r="C722" s="7" t="n">
        <v>45335</v>
      </c>
      <c r="D722" s="8" t="n">
        <v>52194</v>
      </c>
      <c r="E722" s="5" t="s">
        <v>1060</v>
      </c>
      <c r="F722" s="9" t="n">
        <f aca="false">YEAR(INDEX(Sinistres!$E$2:$E$1030,MATCH(B722,Sinistres!$A$2:$A$1030,0)))</f>
        <v>2023</v>
      </c>
      <c r="G722" s="9" t="n">
        <f aca="false">YEAR(C722)</f>
        <v>2024</v>
      </c>
      <c r="H722" s="9" t="n">
        <f aca="false">G722-F722+1</f>
        <v>2</v>
      </c>
    </row>
    <row r="723" customFormat="false" ht="15" hidden="false" customHeight="false" outlineLevel="0" collapsed="false">
      <c r="A723" s="5" t="s">
        <v>1782</v>
      </c>
      <c r="B723" s="5" t="s">
        <v>414</v>
      </c>
      <c r="C723" s="7" t="n">
        <v>45325</v>
      </c>
      <c r="D723" s="8" t="n">
        <v>26487</v>
      </c>
      <c r="E723" s="5" t="s">
        <v>1060</v>
      </c>
      <c r="F723" s="9" t="n">
        <f aca="false">YEAR(INDEX(Sinistres!$E$2:$E$1030,MATCH(B723,Sinistres!$A$2:$A$1030,0)))</f>
        <v>2023</v>
      </c>
      <c r="G723" s="9" t="n">
        <f aca="false">YEAR(C723)</f>
        <v>2024</v>
      </c>
      <c r="H723" s="9" t="n">
        <f aca="false">G723-F723+1</f>
        <v>2</v>
      </c>
    </row>
    <row r="724" customFormat="false" ht="15" hidden="false" customHeight="false" outlineLevel="0" collapsed="false">
      <c r="A724" s="5" t="s">
        <v>1783</v>
      </c>
      <c r="B724" s="5" t="s">
        <v>414</v>
      </c>
      <c r="C724" s="7" t="n">
        <v>45333</v>
      </c>
      <c r="D724" s="8" t="n">
        <v>12952</v>
      </c>
      <c r="E724" s="5" t="s">
        <v>1060</v>
      </c>
      <c r="F724" s="9" t="n">
        <f aca="false">YEAR(INDEX(Sinistres!$E$2:$E$1030,MATCH(B724,Sinistres!$A$2:$A$1030,0)))</f>
        <v>2023</v>
      </c>
      <c r="G724" s="9" t="n">
        <f aca="false">YEAR(C724)</f>
        <v>2024</v>
      </c>
      <c r="H724" s="9" t="n">
        <f aca="false">G724-F724+1</f>
        <v>2</v>
      </c>
    </row>
    <row r="725" customFormat="false" ht="15" hidden="false" customHeight="false" outlineLevel="0" collapsed="false">
      <c r="A725" s="5" t="s">
        <v>1784</v>
      </c>
      <c r="B725" s="5" t="s">
        <v>415</v>
      </c>
      <c r="C725" s="7" t="n">
        <v>45083</v>
      </c>
      <c r="D725" s="8" t="n">
        <v>386</v>
      </c>
      <c r="E725" s="5" t="s">
        <v>1060</v>
      </c>
      <c r="F725" s="9" t="n">
        <f aca="false">YEAR(INDEX(Sinistres!$E$2:$E$1030,MATCH(B725,Sinistres!$A$2:$A$1030,0)))</f>
        <v>2023</v>
      </c>
      <c r="G725" s="9" t="n">
        <f aca="false">YEAR(C725)</f>
        <v>2023</v>
      </c>
      <c r="H725" s="9" t="n">
        <f aca="false">G725-F725+1</f>
        <v>1</v>
      </c>
    </row>
    <row r="726" customFormat="false" ht="15" hidden="false" customHeight="false" outlineLevel="0" collapsed="false">
      <c r="A726" s="5" t="s">
        <v>1785</v>
      </c>
      <c r="B726" s="5" t="s">
        <v>415</v>
      </c>
      <c r="C726" s="7" t="n">
        <v>45137</v>
      </c>
      <c r="D726" s="8" t="n">
        <v>1293</v>
      </c>
      <c r="E726" s="5" t="s">
        <v>1060</v>
      </c>
      <c r="F726" s="9" t="n">
        <f aca="false">YEAR(INDEX(Sinistres!$E$2:$E$1030,MATCH(B726,Sinistres!$A$2:$A$1030,0)))</f>
        <v>2023</v>
      </c>
      <c r="G726" s="9" t="n">
        <f aca="false">YEAR(C726)</f>
        <v>2023</v>
      </c>
      <c r="H726" s="9" t="n">
        <f aca="false">G726-F726+1</f>
        <v>1</v>
      </c>
    </row>
    <row r="727" customFormat="false" ht="15" hidden="false" customHeight="false" outlineLevel="0" collapsed="false">
      <c r="A727" s="5" t="s">
        <v>1786</v>
      </c>
      <c r="B727" s="5" t="s">
        <v>416</v>
      </c>
      <c r="C727" s="7" t="n">
        <v>45281</v>
      </c>
      <c r="D727" s="8" t="n">
        <v>1006</v>
      </c>
      <c r="E727" s="5" t="s">
        <v>1060</v>
      </c>
      <c r="F727" s="9" t="n">
        <f aca="false">YEAR(INDEX(Sinistres!$E$2:$E$1030,MATCH(B727,Sinistres!$A$2:$A$1030,0)))</f>
        <v>2023</v>
      </c>
      <c r="G727" s="9" t="n">
        <f aca="false">YEAR(C727)</f>
        <v>2023</v>
      </c>
      <c r="H727" s="9" t="n">
        <f aca="false">G727-F727+1</f>
        <v>1</v>
      </c>
    </row>
    <row r="728" customFormat="false" ht="15" hidden="false" customHeight="false" outlineLevel="0" collapsed="false">
      <c r="A728" s="5" t="s">
        <v>1787</v>
      </c>
      <c r="B728" s="5" t="s">
        <v>416</v>
      </c>
      <c r="C728" s="7" t="n">
        <v>45302</v>
      </c>
      <c r="D728" s="8" t="n">
        <v>1960</v>
      </c>
      <c r="E728" s="5" t="s">
        <v>1060</v>
      </c>
      <c r="F728" s="9" t="n">
        <f aca="false">YEAR(INDEX(Sinistres!$E$2:$E$1030,MATCH(B728,Sinistres!$A$2:$A$1030,0)))</f>
        <v>2023</v>
      </c>
      <c r="G728" s="9" t="n">
        <f aca="false">YEAR(C728)</f>
        <v>2024</v>
      </c>
      <c r="H728" s="9" t="n">
        <f aca="false">G728-F728+1</f>
        <v>2</v>
      </c>
    </row>
    <row r="729" customFormat="false" ht="15" hidden="false" customHeight="false" outlineLevel="0" collapsed="false">
      <c r="A729" s="5" t="s">
        <v>1788</v>
      </c>
      <c r="B729" s="5" t="s">
        <v>417</v>
      </c>
      <c r="C729" s="7" t="n">
        <v>45011</v>
      </c>
      <c r="D729" s="8" t="n">
        <v>4173</v>
      </c>
      <c r="E729" s="5" t="s">
        <v>1060</v>
      </c>
      <c r="F729" s="9" t="n">
        <f aca="false">YEAR(INDEX(Sinistres!$E$2:$E$1030,MATCH(B729,Sinistres!$A$2:$A$1030,0)))</f>
        <v>2023</v>
      </c>
      <c r="G729" s="9" t="n">
        <f aca="false">YEAR(C729)</f>
        <v>2023</v>
      </c>
      <c r="H729" s="9" t="n">
        <f aca="false">G729-F729+1</f>
        <v>1</v>
      </c>
    </row>
    <row r="730" customFormat="false" ht="15" hidden="false" customHeight="false" outlineLevel="0" collapsed="false">
      <c r="A730" s="5" t="s">
        <v>1789</v>
      </c>
      <c r="B730" s="5" t="s">
        <v>418</v>
      </c>
      <c r="C730" s="7" t="n">
        <v>45567</v>
      </c>
      <c r="D730" s="8" t="n">
        <v>51421</v>
      </c>
      <c r="E730" s="5" t="s">
        <v>1060</v>
      </c>
      <c r="F730" s="9" t="n">
        <f aca="false">YEAR(INDEX(Sinistres!$E$2:$E$1030,MATCH(B730,Sinistres!$A$2:$A$1030,0)))</f>
        <v>2023</v>
      </c>
      <c r="G730" s="9" t="n">
        <f aca="false">YEAR(C730)</f>
        <v>2024</v>
      </c>
      <c r="H730" s="9" t="n">
        <f aca="false">G730-F730+1</f>
        <v>2</v>
      </c>
    </row>
    <row r="731" customFormat="false" ht="15" hidden="false" customHeight="false" outlineLevel="0" collapsed="false">
      <c r="A731" s="5" t="s">
        <v>1790</v>
      </c>
      <c r="B731" s="5" t="s">
        <v>418</v>
      </c>
      <c r="C731" s="7" t="n">
        <v>45754</v>
      </c>
      <c r="D731" s="8" t="n">
        <v>26017</v>
      </c>
      <c r="E731" s="5" t="s">
        <v>1060</v>
      </c>
      <c r="F731" s="9" t="n">
        <f aca="false">YEAR(INDEX(Sinistres!$E$2:$E$1030,MATCH(B731,Sinistres!$A$2:$A$1030,0)))</f>
        <v>2023</v>
      </c>
      <c r="G731" s="9" t="n">
        <f aca="false">YEAR(C731)</f>
        <v>2025</v>
      </c>
      <c r="H731" s="9" t="n">
        <f aca="false">G731-F731+1</f>
        <v>3</v>
      </c>
    </row>
    <row r="732" customFormat="false" ht="15" hidden="false" customHeight="false" outlineLevel="0" collapsed="false">
      <c r="A732" s="5" t="s">
        <v>1791</v>
      </c>
      <c r="B732" s="5" t="s">
        <v>419</v>
      </c>
      <c r="C732" s="7" t="n">
        <v>45176</v>
      </c>
      <c r="D732" s="8" t="n">
        <v>3110</v>
      </c>
      <c r="E732" s="5" t="s">
        <v>1060</v>
      </c>
      <c r="F732" s="9" t="n">
        <f aca="false">YEAR(INDEX(Sinistres!$E$2:$E$1030,MATCH(B732,Sinistres!$A$2:$A$1030,0)))</f>
        <v>2023</v>
      </c>
      <c r="G732" s="9" t="n">
        <f aca="false">YEAR(C732)</f>
        <v>2023</v>
      </c>
      <c r="H732" s="9" t="n">
        <f aca="false">G732-F732+1</f>
        <v>1</v>
      </c>
    </row>
    <row r="733" customFormat="false" ht="15" hidden="false" customHeight="false" outlineLevel="0" collapsed="false">
      <c r="A733" s="5" t="s">
        <v>1792</v>
      </c>
      <c r="B733" s="5" t="s">
        <v>420</v>
      </c>
      <c r="C733" s="7" t="n">
        <v>45442</v>
      </c>
      <c r="D733" s="8" t="n">
        <v>5067</v>
      </c>
      <c r="E733" s="5" t="s">
        <v>1060</v>
      </c>
      <c r="F733" s="9" t="n">
        <f aca="false">YEAR(INDEX(Sinistres!$E$2:$E$1030,MATCH(B733,Sinistres!$A$2:$A$1030,0)))</f>
        <v>2023</v>
      </c>
      <c r="G733" s="9" t="n">
        <f aca="false">YEAR(C733)</f>
        <v>2024</v>
      </c>
      <c r="H733" s="9" t="n">
        <f aca="false">G733-F733+1</f>
        <v>2</v>
      </c>
    </row>
    <row r="734" customFormat="false" ht="15" hidden="false" customHeight="false" outlineLevel="0" collapsed="false">
      <c r="A734" s="5" t="s">
        <v>1793</v>
      </c>
      <c r="B734" s="5" t="s">
        <v>421</v>
      </c>
      <c r="C734" s="7" t="n">
        <v>45077</v>
      </c>
      <c r="D734" s="8" t="n">
        <v>5201</v>
      </c>
      <c r="E734" s="5" t="s">
        <v>1060</v>
      </c>
      <c r="F734" s="9" t="n">
        <f aca="false">YEAR(INDEX(Sinistres!$E$2:$E$1030,MATCH(B734,Sinistres!$A$2:$A$1030,0)))</f>
        <v>2023</v>
      </c>
      <c r="G734" s="9" t="n">
        <f aca="false">YEAR(C734)</f>
        <v>2023</v>
      </c>
      <c r="H734" s="9" t="n">
        <f aca="false">G734-F734+1</f>
        <v>1</v>
      </c>
    </row>
    <row r="735" customFormat="false" ht="15" hidden="false" customHeight="false" outlineLevel="0" collapsed="false">
      <c r="A735" s="5" t="s">
        <v>1794</v>
      </c>
      <c r="B735" s="5" t="s">
        <v>422</v>
      </c>
      <c r="C735" s="7" t="n">
        <v>45815</v>
      </c>
      <c r="D735" s="8" t="n">
        <v>9878</v>
      </c>
      <c r="E735" s="5" t="s">
        <v>1060</v>
      </c>
      <c r="F735" s="9" t="n">
        <f aca="false">YEAR(INDEX(Sinistres!$E$2:$E$1030,MATCH(B735,Sinistres!$A$2:$A$1030,0)))</f>
        <v>2023</v>
      </c>
      <c r="G735" s="9" t="n">
        <f aca="false">YEAR(C735)</f>
        <v>2025</v>
      </c>
      <c r="H735" s="9" t="n">
        <f aca="false">G735-F735+1</f>
        <v>3</v>
      </c>
    </row>
    <row r="736" customFormat="false" ht="15" hidden="false" customHeight="false" outlineLevel="0" collapsed="false">
      <c r="A736" s="5" t="s">
        <v>1795</v>
      </c>
      <c r="B736" s="5" t="s">
        <v>422</v>
      </c>
      <c r="C736" s="7" t="n">
        <v>45892</v>
      </c>
      <c r="D736" s="8" t="n">
        <v>3288</v>
      </c>
      <c r="E736" s="5" t="s">
        <v>1060</v>
      </c>
      <c r="F736" s="9" t="n">
        <f aca="false">YEAR(INDEX(Sinistres!$E$2:$E$1030,MATCH(B736,Sinistres!$A$2:$A$1030,0)))</f>
        <v>2023</v>
      </c>
      <c r="G736" s="9" t="n">
        <f aca="false">YEAR(C736)</f>
        <v>2025</v>
      </c>
      <c r="H736" s="9" t="n">
        <f aca="false">G736-F736+1</f>
        <v>3</v>
      </c>
    </row>
    <row r="737" customFormat="false" ht="15" hidden="false" customHeight="false" outlineLevel="0" collapsed="false">
      <c r="A737" s="5" t="s">
        <v>1796</v>
      </c>
      <c r="B737" s="5" t="s">
        <v>423</v>
      </c>
      <c r="C737" s="7" t="n">
        <v>45010</v>
      </c>
      <c r="D737" s="8" t="n">
        <v>6128</v>
      </c>
      <c r="E737" s="5" t="s">
        <v>1060</v>
      </c>
      <c r="F737" s="9" t="n">
        <f aca="false">YEAR(INDEX(Sinistres!$E$2:$E$1030,MATCH(B737,Sinistres!$A$2:$A$1030,0)))</f>
        <v>2023</v>
      </c>
      <c r="G737" s="9" t="n">
        <f aca="false">YEAR(C737)</f>
        <v>2023</v>
      </c>
      <c r="H737" s="9" t="n">
        <f aca="false">G737-F737+1</f>
        <v>1</v>
      </c>
    </row>
    <row r="738" customFormat="false" ht="15" hidden="false" customHeight="false" outlineLevel="0" collapsed="false">
      <c r="A738" s="5" t="s">
        <v>1797</v>
      </c>
      <c r="B738" s="5" t="s">
        <v>424</v>
      </c>
      <c r="C738" s="7" t="n">
        <v>45250</v>
      </c>
      <c r="D738" s="8" t="n">
        <v>8097</v>
      </c>
      <c r="E738" s="5" t="s">
        <v>1060</v>
      </c>
      <c r="F738" s="9" t="n">
        <f aca="false">YEAR(INDEX(Sinistres!$E$2:$E$1030,MATCH(B738,Sinistres!$A$2:$A$1030,0)))</f>
        <v>2023</v>
      </c>
      <c r="G738" s="9" t="n">
        <f aca="false">YEAR(C738)</f>
        <v>2023</v>
      </c>
      <c r="H738" s="9" t="n">
        <f aca="false">G738-F738+1</f>
        <v>1</v>
      </c>
    </row>
    <row r="739" customFormat="false" ht="15" hidden="false" customHeight="false" outlineLevel="0" collapsed="false">
      <c r="A739" s="5" t="s">
        <v>1798</v>
      </c>
      <c r="B739" s="5" t="s">
        <v>425</v>
      </c>
      <c r="C739" s="7" t="n">
        <v>45139</v>
      </c>
      <c r="D739" s="8" t="n">
        <v>18043</v>
      </c>
      <c r="E739" s="5" t="s">
        <v>1060</v>
      </c>
      <c r="F739" s="9" t="n">
        <f aca="false">YEAR(INDEX(Sinistres!$E$2:$E$1030,MATCH(B739,Sinistres!$A$2:$A$1030,0)))</f>
        <v>2023</v>
      </c>
      <c r="G739" s="9" t="n">
        <f aca="false">YEAR(C739)</f>
        <v>2023</v>
      </c>
      <c r="H739" s="9" t="n">
        <f aca="false">G739-F739+1</f>
        <v>1</v>
      </c>
    </row>
    <row r="740" customFormat="false" ht="15" hidden="false" customHeight="false" outlineLevel="0" collapsed="false">
      <c r="A740" s="5" t="s">
        <v>1799</v>
      </c>
      <c r="B740" s="5" t="s">
        <v>425</v>
      </c>
      <c r="C740" s="7" t="n">
        <v>45288</v>
      </c>
      <c r="D740" s="8" t="n">
        <v>9661</v>
      </c>
      <c r="E740" s="5" t="s">
        <v>1060</v>
      </c>
      <c r="F740" s="9" t="n">
        <f aca="false">YEAR(INDEX(Sinistres!$E$2:$E$1030,MATCH(B740,Sinistres!$A$2:$A$1030,0)))</f>
        <v>2023</v>
      </c>
      <c r="G740" s="9" t="n">
        <f aca="false">YEAR(C740)</f>
        <v>2023</v>
      </c>
      <c r="H740" s="9" t="n">
        <f aca="false">G740-F740+1</f>
        <v>1</v>
      </c>
    </row>
    <row r="741" customFormat="false" ht="15" hidden="false" customHeight="false" outlineLevel="0" collapsed="false">
      <c r="A741" s="5" t="s">
        <v>1800</v>
      </c>
      <c r="B741" s="5" t="s">
        <v>425</v>
      </c>
      <c r="C741" s="7" t="n">
        <v>45383</v>
      </c>
      <c r="D741" s="8" t="n">
        <v>1162</v>
      </c>
      <c r="E741" s="5" t="s">
        <v>1060</v>
      </c>
      <c r="F741" s="9" t="n">
        <f aca="false">YEAR(INDEX(Sinistres!$E$2:$E$1030,MATCH(B741,Sinistres!$A$2:$A$1030,0)))</f>
        <v>2023</v>
      </c>
      <c r="G741" s="9" t="n">
        <f aca="false">YEAR(C741)</f>
        <v>2024</v>
      </c>
      <c r="H741" s="9" t="n">
        <f aca="false">G741-F741+1</f>
        <v>2</v>
      </c>
    </row>
    <row r="742" customFormat="false" ht="15" hidden="false" customHeight="false" outlineLevel="0" collapsed="false">
      <c r="A742" s="5" t="s">
        <v>1801</v>
      </c>
      <c r="B742" s="5" t="s">
        <v>426</v>
      </c>
      <c r="C742" s="7" t="n">
        <v>45063</v>
      </c>
      <c r="D742" s="8" t="n">
        <v>2091</v>
      </c>
      <c r="E742" s="5" t="s">
        <v>1060</v>
      </c>
      <c r="F742" s="9" t="n">
        <f aca="false">YEAR(INDEX(Sinistres!$E$2:$E$1030,MATCH(B742,Sinistres!$A$2:$A$1030,0)))</f>
        <v>2023</v>
      </c>
      <c r="G742" s="9" t="n">
        <f aca="false">YEAR(C742)</f>
        <v>2023</v>
      </c>
      <c r="H742" s="9" t="n">
        <f aca="false">G742-F742+1</f>
        <v>1</v>
      </c>
    </row>
    <row r="743" customFormat="false" ht="15" hidden="false" customHeight="false" outlineLevel="0" collapsed="false">
      <c r="A743" s="5" t="s">
        <v>1802</v>
      </c>
      <c r="B743" s="5" t="s">
        <v>427</v>
      </c>
      <c r="C743" s="7" t="n">
        <v>45164</v>
      </c>
      <c r="D743" s="8" t="n">
        <v>3551</v>
      </c>
      <c r="E743" s="5" t="s">
        <v>1060</v>
      </c>
      <c r="F743" s="9" t="n">
        <f aca="false">YEAR(INDEX(Sinistres!$E$2:$E$1030,MATCH(B743,Sinistres!$A$2:$A$1030,0)))</f>
        <v>2023</v>
      </c>
      <c r="G743" s="9" t="n">
        <f aca="false">YEAR(C743)</f>
        <v>2023</v>
      </c>
      <c r="H743" s="9" t="n">
        <f aca="false">G743-F743+1</f>
        <v>1</v>
      </c>
    </row>
    <row r="744" customFormat="false" ht="15" hidden="false" customHeight="false" outlineLevel="0" collapsed="false">
      <c r="A744" s="5" t="s">
        <v>1803</v>
      </c>
      <c r="B744" s="5" t="s">
        <v>428</v>
      </c>
      <c r="C744" s="7" t="n">
        <v>45180</v>
      </c>
      <c r="D744" s="8" t="n">
        <v>3572</v>
      </c>
      <c r="E744" s="5" t="s">
        <v>1060</v>
      </c>
      <c r="F744" s="9" t="n">
        <f aca="false">YEAR(INDEX(Sinistres!$E$2:$E$1030,MATCH(B744,Sinistres!$A$2:$A$1030,0)))</f>
        <v>2023</v>
      </c>
      <c r="G744" s="9" t="n">
        <f aca="false">YEAR(C744)</f>
        <v>2023</v>
      </c>
      <c r="H744" s="9" t="n">
        <f aca="false">G744-F744+1</f>
        <v>1</v>
      </c>
    </row>
    <row r="745" customFormat="false" ht="15" hidden="false" customHeight="false" outlineLevel="0" collapsed="false">
      <c r="A745" s="5" t="s">
        <v>1804</v>
      </c>
      <c r="B745" s="5" t="s">
        <v>429</v>
      </c>
      <c r="C745" s="7" t="n">
        <v>45086</v>
      </c>
      <c r="D745" s="8" t="n">
        <v>68011</v>
      </c>
      <c r="E745" s="5" t="s">
        <v>1060</v>
      </c>
      <c r="F745" s="9" t="n">
        <f aca="false">YEAR(INDEX(Sinistres!$E$2:$E$1030,MATCH(B745,Sinistres!$A$2:$A$1030,0)))</f>
        <v>2023</v>
      </c>
      <c r="G745" s="9" t="n">
        <f aca="false">YEAR(C745)</f>
        <v>2023</v>
      </c>
      <c r="H745" s="9" t="n">
        <f aca="false">G745-F745+1</f>
        <v>1</v>
      </c>
    </row>
    <row r="746" customFormat="false" ht="15" hidden="false" customHeight="false" outlineLevel="0" collapsed="false">
      <c r="A746" s="5" t="s">
        <v>1805</v>
      </c>
      <c r="B746" s="5" t="s">
        <v>429</v>
      </c>
      <c r="C746" s="7" t="n">
        <v>45101</v>
      </c>
      <c r="D746" s="8" t="n">
        <v>26448</v>
      </c>
      <c r="E746" s="5" t="s">
        <v>1060</v>
      </c>
      <c r="F746" s="9" t="n">
        <f aca="false">YEAR(INDEX(Sinistres!$E$2:$E$1030,MATCH(B746,Sinistres!$A$2:$A$1030,0)))</f>
        <v>2023</v>
      </c>
      <c r="G746" s="9" t="n">
        <f aca="false">YEAR(C746)</f>
        <v>2023</v>
      </c>
      <c r="H746" s="9" t="n">
        <f aca="false">G746-F746+1</f>
        <v>1</v>
      </c>
    </row>
    <row r="747" customFormat="false" ht="15" hidden="false" customHeight="false" outlineLevel="0" collapsed="false">
      <c r="A747" s="5" t="s">
        <v>1806</v>
      </c>
      <c r="B747" s="5" t="s">
        <v>430</v>
      </c>
      <c r="C747" s="7" t="n">
        <v>45085</v>
      </c>
      <c r="D747" s="8" t="n">
        <v>5463</v>
      </c>
      <c r="E747" s="5" t="s">
        <v>1060</v>
      </c>
      <c r="F747" s="9" t="n">
        <f aca="false">YEAR(INDEX(Sinistres!$E$2:$E$1030,MATCH(B747,Sinistres!$A$2:$A$1030,0)))</f>
        <v>2023</v>
      </c>
      <c r="G747" s="9" t="n">
        <f aca="false">YEAR(C747)</f>
        <v>2023</v>
      </c>
      <c r="H747" s="9" t="n">
        <f aca="false">G747-F747+1</f>
        <v>1</v>
      </c>
    </row>
    <row r="748" customFormat="false" ht="15" hidden="false" customHeight="false" outlineLevel="0" collapsed="false">
      <c r="A748" s="5" t="s">
        <v>1807</v>
      </c>
      <c r="B748" s="5" t="s">
        <v>431</v>
      </c>
      <c r="C748" s="7" t="n">
        <v>44980</v>
      </c>
      <c r="D748" s="8" t="n">
        <v>14075</v>
      </c>
      <c r="E748" s="5" t="s">
        <v>1060</v>
      </c>
      <c r="F748" s="9" t="n">
        <f aca="false">YEAR(INDEX(Sinistres!$E$2:$E$1030,MATCH(B748,Sinistres!$A$2:$A$1030,0)))</f>
        <v>2023</v>
      </c>
      <c r="G748" s="9" t="n">
        <f aca="false">YEAR(C748)</f>
        <v>2023</v>
      </c>
      <c r="H748" s="9" t="n">
        <f aca="false">G748-F748+1</f>
        <v>1</v>
      </c>
    </row>
    <row r="749" customFormat="false" ht="15" hidden="false" customHeight="false" outlineLevel="0" collapsed="false">
      <c r="A749" s="5" t="s">
        <v>1808</v>
      </c>
      <c r="B749" s="5" t="s">
        <v>431</v>
      </c>
      <c r="C749" s="7" t="n">
        <v>45053</v>
      </c>
      <c r="D749" s="8" t="n">
        <v>10874</v>
      </c>
      <c r="E749" s="5" t="s">
        <v>1060</v>
      </c>
      <c r="F749" s="9" t="n">
        <f aca="false">YEAR(INDEX(Sinistres!$E$2:$E$1030,MATCH(B749,Sinistres!$A$2:$A$1030,0)))</f>
        <v>2023</v>
      </c>
      <c r="G749" s="9" t="n">
        <f aca="false">YEAR(C749)</f>
        <v>2023</v>
      </c>
      <c r="H749" s="9" t="n">
        <f aca="false">G749-F749+1</f>
        <v>1</v>
      </c>
    </row>
    <row r="750" customFormat="false" ht="15" hidden="false" customHeight="false" outlineLevel="0" collapsed="false">
      <c r="A750" s="5" t="s">
        <v>1809</v>
      </c>
      <c r="B750" s="5" t="s">
        <v>432</v>
      </c>
      <c r="C750" s="7" t="n">
        <v>45379</v>
      </c>
      <c r="D750" s="8" t="n">
        <v>20936</v>
      </c>
      <c r="E750" s="5" t="s">
        <v>1060</v>
      </c>
      <c r="F750" s="9" t="n">
        <f aca="false">YEAR(INDEX(Sinistres!$E$2:$E$1030,MATCH(B750,Sinistres!$A$2:$A$1030,0)))</f>
        <v>2023</v>
      </c>
      <c r="G750" s="9" t="n">
        <f aca="false">YEAR(C750)</f>
        <v>2024</v>
      </c>
      <c r="H750" s="9" t="n">
        <f aca="false">G750-F750+1</f>
        <v>2</v>
      </c>
    </row>
    <row r="751" customFormat="false" ht="15" hidden="false" customHeight="false" outlineLevel="0" collapsed="false">
      <c r="A751" s="5" t="s">
        <v>1810</v>
      </c>
      <c r="B751" s="5" t="s">
        <v>432</v>
      </c>
      <c r="C751" s="7" t="n">
        <v>45520</v>
      </c>
      <c r="D751" s="8" t="n">
        <v>58693</v>
      </c>
      <c r="E751" s="5" t="s">
        <v>1060</v>
      </c>
      <c r="F751" s="9" t="n">
        <f aca="false">YEAR(INDEX(Sinistres!$E$2:$E$1030,MATCH(B751,Sinistres!$A$2:$A$1030,0)))</f>
        <v>2023</v>
      </c>
      <c r="G751" s="9" t="n">
        <f aca="false">YEAR(C751)</f>
        <v>2024</v>
      </c>
      <c r="H751" s="9" t="n">
        <f aca="false">G751-F751+1</f>
        <v>2</v>
      </c>
    </row>
    <row r="752" customFormat="false" ht="15" hidden="false" customHeight="false" outlineLevel="0" collapsed="false">
      <c r="A752" s="5" t="s">
        <v>1811</v>
      </c>
      <c r="B752" s="5" t="s">
        <v>433</v>
      </c>
      <c r="C752" s="7" t="n">
        <v>45593</v>
      </c>
      <c r="D752" s="8" t="n">
        <v>57794</v>
      </c>
      <c r="E752" s="5" t="s">
        <v>1060</v>
      </c>
      <c r="F752" s="9" t="n">
        <f aca="false">YEAR(INDEX(Sinistres!$E$2:$E$1030,MATCH(B752,Sinistres!$A$2:$A$1030,0)))</f>
        <v>2023</v>
      </c>
      <c r="G752" s="9" t="n">
        <f aca="false">YEAR(C752)</f>
        <v>2024</v>
      </c>
      <c r="H752" s="9" t="n">
        <f aca="false">G752-F752+1</f>
        <v>2</v>
      </c>
    </row>
    <row r="753" customFormat="false" ht="15" hidden="false" customHeight="false" outlineLevel="0" collapsed="false">
      <c r="A753" s="5" t="s">
        <v>1812</v>
      </c>
      <c r="B753" s="5" t="s">
        <v>433</v>
      </c>
      <c r="C753" s="7" t="n">
        <v>45734</v>
      </c>
      <c r="D753" s="8" t="n">
        <v>71273</v>
      </c>
      <c r="E753" s="5" t="s">
        <v>1060</v>
      </c>
      <c r="F753" s="9" t="n">
        <f aca="false">YEAR(INDEX(Sinistres!$E$2:$E$1030,MATCH(B753,Sinistres!$A$2:$A$1030,0)))</f>
        <v>2023</v>
      </c>
      <c r="G753" s="9" t="n">
        <f aca="false">YEAR(C753)</f>
        <v>2025</v>
      </c>
      <c r="H753" s="9" t="n">
        <f aca="false">G753-F753+1</f>
        <v>3</v>
      </c>
    </row>
    <row r="754" customFormat="false" ht="15" hidden="false" customHeight="false" outlineLevel="0" collapsed="false">
      <c r="A754" s="5" t="s">
        <v>1813</v>
      </c>
      <c r="B754" s="5" t="s">
        <v>434</v>
      </c>
      <c r="C754" s="7" t="n">
        <v>45723</v>
      </c>
      <c r="D754" s="8" t="n">
        <v>7135</v>
      </c>
      <c r="E754" s="5" t="s">
        <v>1060</v>
      </c>
      <c r="F754" s="9" t="n">
        <f aca="false">YEAR(INDEX(Sinistres!$E$2:$E$1030,MATCH(B754,Sinistres!$A$2:$A$1030,0)))</f>
        <v>2023</v>
      </c>
      <c r="G754" s="9" t="n">
        <f aca="false">YEAR(C754)</f>
        <v>2025</v>
      </c>
      <c r="H754" s="9" t="n">
        <f aca="false">G754-F754+1</f>
        <v>3</v>
      </c>
    </row>
    <row r="755" customFormat="false" ht="15" hidden="false" customHeight="false" outlineLevel="0" collapsed="false">
      <c r="A755" s="5" t="s">
        <v>1814</v>
      </c>
      <c r="B755" s="5" t="s">
        <v>434</v>
      </c>
      <c r="C755" s="7" t="n">
        <v>45937</v>
      </c>
      <c r="D755" s="8" t="n">
        <v>37680</v>
      </c>
      <c r="E755" s="5" t="s">
        <v>1060</v>
      </c>
      <c r="F755" s="9" t="n">
        <f aca="false">YEAR(INDEX(Sinistres!$E$2:$E$1030,MATCH(B755,Sinistres!$A$2:$A$1030,0)))</f>
        <v>2023</v>
      </c>
      <c r="G755" s="9" t="n">
        <f aca="false">YEAR(C755)</f>
        <v>2025</v>
      </c>
      <c r="H755" s="9" t="n">
        <f aca="false">G755-F755+1</f>
        <v>3</v>
      </c>
    </row>
    <row r="756" customFormat="false" ht="15" hidden="false" customHeight="false" outlineLevel="0" collapsed="false">
      <c r="A756" s="5" t="s">
        <v>1815</v>
      </c>
      <c r="B756" s="5" t="s">
        <v>435</v>
      </c>
      <c r="C756" s="7" t="n">
        <v>45266</v>
      </c>
      <c r="D756" s="8" t="n">
        <v>1966</v>
      </c>
      <c r="E756" s="5" t="s">
        <v>1060</v>
      </c>
      <c r="F756" s="9" t="n">
        <f aca="false">YEAR(INDEX(Sinistres!$E$2:$E$1030,MATCH(B756,Sinistres!$A$2:$A$1030,0)))</f>
        <v>2023</v>
      </c>
      <c r="G756" s="9" t="n">
        <f aca="false">YEAR(C756)</f>
        <v>2023</v>
      </c>
      <c r="H756" s="9" t="n">
        <f aca="false">G756-F756+1</f>
        <v>1</v>
      </c>
    </row>
    <row r="757" customFormat="false" ht="15" hidden="false" customHeight="false" outlineLevel="0" collapsed="false">
      <c r="A757" s="5" t="s">
        <v>1816</v>
      </c>
      <c r="B757" s="5" t="s">
        <v>436</v>
      </c>
      <c r="C757" s="7" t="n">
        <v>45159</v>
      </c>
      <c r="D757" s="8" t="n">
        <v>6410</v>
      </c>
      <c r="E757" s="5" t="s">
        <v>1060</v>
      </c>
      <c r="F757" s="9" t="n">
        <f aca="false">YEAR(INDEX(Sinistres!$E$2:$E$1030,MATCH(B757,Sinistres!$A$2:$A$1030,0)))</f>
        <v>2023</v>
      </c>
      <c r="G757" s="9" t="n">
        <f aca="false">YEAR(C757)</f>
        <v>2023</v>
      </c>
      <c r="H757" s="9" t="n">
        <f aca="false">G757-F757+1</f>
        <v>1</v>
      </c>
    </row>
    <row r="758" customFormat="false" ht="15" hidden="false" customHeight="false" outlineLevel="0" collapsed="false">
      <c r="A758" s="5" t="s">
        <v>1817</v>
      </c>
      <c r="B758" s="5" t="s">
        <v>437</v>
      </c>
      <c r="C758" s="7" t="n">
        <v>45193</v>
      </c>
      <c r="D758" s="8" t="n">
        <v>392</v>
      </c>
      <c r="E758" s="5" t="s">
        <v>1060</v>
      </c>
      <c r="F758" s="9" t="n">
        <f aca="false">YEAR(INDEX(Sinistres!$E$2:$E$1030,MATCH(B758,Sinistres!$A$2:$A$1030,0)))</f>
        <v>2023</v>
      </c>
      <c r="G758" s="9" t="n">
        <f aca="false">YEAR(C758)</f>
        <v>2023</v>
      </c>
      <c r="H758" s="9" t="n">
        <f aca="false">G758-F758+1</f>
        <v>1</v>
      </c>
    </row>
    <row r="759" customFormat="false" ht="15" hidden="false" customHeight="false" outlineLevel="0" collapsed="false">
      <c r="A759" s="5" t="s">
        <v>1818</v>
      </c>
      <c r="B759" s="5" t="s">
        <v>438</v>
      </c>
      <c r="C759" s="7" t="n">
        <v>45172</v>
      </c>
      <c r="D759" s="8" t="n">
        <v>12477</v>
      </c>
      <c r="E759" s="5" t="s">
        <v>1060</v>
      </c>
      <c r="F759" s="9" t="n">
        <f aca="false">YEAR(INDEX(Sinistres!$E$2:$E$1030,MATCH(B759,Sinistres!$A$2:$A$1030,0)))</f>
        <v>2023</v>
      </c>
      <c r="G759" s="9" t="n">
        <f aca="false">YEAR(C759)</f>
        <v>2023</v>
      </c>
      <c r="H759" s="9" t="n">
        <f aca="false">G759-F759+1</f>
        <v>1</v>
      </c>
    </row>
    <row r="760" customFormat="false" ht="15" hidden="false" customHeight="false" outlineLevel="0" collapsed="false">
      <c r="A760" s="5" t="s">
        <v>1819</v>
      </c>
      <c r="B760" s="5" t="s">
        <v>439</v>
      </c>
      <c r="C760" s="7" t="n">
        <v>45207</v>
      </c>
      <c r="D760" s="8" t="n">
        <v>8582</v>
      </c>
      <c r="E760" s="5" t="s">
        <v>1060</v>
      </c>
      <c r="F760" s="9" t="n">
        <f aca="false">YEAR(INDEX(Sinistres!$E$2:$E$1030,MATCH(B760,Sinistres!$A$2:$A$1030,0)))</f>
        <v>2023</v>
      </c>
      <c r="G760" s="9" t="n">
        <f aca="false">YEAR(C760)</f>
        <v>2023</v>
      </c>
      <c r="H760" s="9" t="n">
        <f aca="false">G760-F760+1</f>
        <v>1</v>
      </c>
    </row>
    <row r="761" customFormat="false" ht="15" hidden="false" customHeight="false" outlineLevel="0" collapsed="false">
      <c r="A761" s="5" t="s">
        <v>1820</v>
      </c>
      <c r="B761" s="5" t="s">
        <v>440</v>
      </c>
      <c r="C761" s="7" t="n">
        <v>45186</v>
      </c>
      <c r="D761" s="8" t="n">
        <v>13050</v>
      </c>
      <c r="E761" s="5" t="s">
        <v>1060</v>
      </c>
      <c r="F761" s="9" t="n">
        <f aca="false">YEAR(INDEX(Sinistres!$E$2:$E$1030,MATCH(B761,Sinistres!$A$2:$A$1030,0)))</f>
        <v>2023</v>
      </c>
      <c r="G761" s="9" t="n">
        <f aca="false">YEAR(C761)</f>
        <v>2023</v>
      </c>
      <c r="H761" s="9" t="n">
        <f aca="false">G761-F761+1</f>
        <v>1</v>
      </c>
    </row>
    <row r="762" customFormat="false" ht="15" hidden="false" customHeight="false" outlineLevel="0" collapsed="false">
      <c r="A762" s="5" t="s">
        <v>1821</v>
      </c>
      <c r="B762" s="5" t="s">
        <v>441</v>
      </c>
      <c r="C762" s="7" t="n">
        <v>45657</v>
      </c>
      <c r="D762" s="8" t="n">
        <v>71124</v>
      </c>
      <c r="E762" s="5" t="s">
        <v>1060</v>
      </c>
      <c r="F762" s="9" t="n">
        <f aca="false">YEAR(INDEX(Sinistres!$E$2:$E$1030,MATCH(B762,Sinistres!$A$2:$A$1030,0)))</f>
        <v>2023</v>
      </c>
      <c r="G762" s="9" t="n">
        <f aca="false">YEAR(C762)</f>
        <v>2024</v>
      </c>
      <c r="H762" s="9" t="n">
        <f aca="false">G762-F762+1</f>
        <v>2</v>
      </c>
    </row>
    <row r="763" customFormat="false" ht="15" hidden="false" customHeight="false" outlineLevel="0" collapsed="false">
      <c r="A763" s="5" t="s">
        <v>1822</v>
      </c>
      <c r="B763" s="5" t="s">
        <v>441</v>
      </c>
      <c r="C763" s="7" t="n">
        <v>45778</v>
      </c>
      <c r="D763" s="8" t="n">
        <v>57754</v>
      </c>
      <c r="E763" s="5" t="s">
        <v>1060</v>
      </c>
      <c r="F763" s="9" t="n">
        <f aca="false">YEAR(INDEX(Sinistres!$E$2:$E$1030,MATCH(B763,Sinistres!$A$2:$A$1030,0)))</f>
        <v>2023</v>
      </c>
      <c r="G763" s="9" t="n">
        <f aca="false">YEAR(C763)</f>
        <v>2025</v>
      </c>
      <c r="H763" s="9" t="n">
        <f aca="false">G763-F763+1</f>
        <v>3</v>
      </c>
    </row>
    <row r="764" customFormat="false" ht="15" hidden="false" customHeight="false" outlineLevel="0" collapsed="false">
      <c r="A764" s="5" t="s">
        <v>1823</v>
      </c>
      <c r="B764" s="5" t="s">
        <v>441</v>
      </c>
      <c r="C764" s="7" t="n">
        <v>45989</v>
      </c>
      <c r="D764" s="8" t="n">
        <v>57728</v>
      </c>
      <c r="E764" s="5" t="s">
        <v>1060</v>
      </c>
      <c r="F764" s="9" t="n">
        <f aca="false">YEAR(INDEX(Sinistres!$E$2:$E$1030,MATCH(B764,Sinistres!$A$2:$A$1030,0)))</f>
        <v>2023</v>
      </c>
      <c r="G764" s="9" t="n">
        <f aca="false">YEAR(C764)</f>
        <v>2025</v>
      </c>
      <c r="H764" s="9" t="n">
        <f aca="false">G764-F764+1</f>
        <v>3</v>
      </c>
    </row>
    <row r="765" customFormat="false" ht="15" hidden="false" customHeight="false" outlineLevel="0" collapsed="false">
      <c r="A765" s="5" t="s">
        <v>1824</v>
      </c>
      <c r="B765" s="5" t="s">
        <v>442</v>
      </c>
      <c r="C765" s="7" t="n">
        <v>45221</v>
      </c>
      <c r="D765" s="8" t="n">
        <v>2568</v>
      </c>
      <c r="E765" s="5" t="s">
        <v>1060</v>
      </c>
      <c r="F765" s="9" t="n">
        <f aca="false">YEAR(INDEX(Sinistres!$E$2:$E$1030,MATCH(B765,Sinistres!$A$2:$A$1030,0)))</f>
        <v>2023</v>
      </c>
      <c r="G765" s="9" t="n">
        <f aca="false">YEAR(C765)</f>
        <v>2023</v>
      </c>
      <c r="H765" s="9" t="n">
        <f aca="false">G765-F765+1</f>
        <v>1</v>
      </c>
    </row>
    <row r="766" customFormat="false" ht="15" hidden="false" customHeight="false" outlineLevel="0" collapsed="false">
      <c r="A766" s="5" t="s">
        <v>1825</v>
      </c>
      <c r="B766" s="5" t="s">
        <v>443</v>
      </c>
      <c r="C766" s="7" t="n">
        <v>45220</v>
      </c>
      <c r="D766" s="8" t="n">
        <v>14775</v>
      </c>
      <c r="E766" s="5" t="s">
        <v>1060</v>
      </c>
      <c r="F766" s="9" t="n">
        <f aca="false">YEAR(INDEX(Sinistres!$E$2:$E$1030,MATCH(B766,Sinistres!$A$2:$A$1030,0)))</f>
        <v>2023</v>
      </c>
      <c r="G766" s="9" t="n">
        <f aca="false">YEAR(C766)</f>
        <v>2023</v>
      </c>
      <c r="H766" s="9" t="n">
        <f aca="false">G766-F766+1</f>
        <v>1</v>
      </c>
    </row>
    <row r="767" customFormat="false" ht="15" hidden="false" customHeight="false" outlineLevel="0" collapsed="false">
      <c r="A767" s="5" t="s">
        <v>1826</v>
      </c>
      <c r="B767" s="5" t="s">
        <v>444</v>
      </c>
      <c r="C767" s="7" t="n">
        <v>45151</v>
      </c>
      <c r="D767" s="8" t="n">
        <v>17460</v>
      </c>
      <c r="E767" s="5" t="s">
        <v>1060</v>
      </c>
      <c r="F767" s="9" t="n">
        <f aca="false">YEAR(INDEX(Sinistres!$E$2:$E$1030,MATCH(B767,Sinistres!$A$2:$A$1030,0)))</f>
        <v>2023</v>
      </c>
      <c r="G767" s="9" t="n">
        <f aca="false">YEAR(C767)</f>
        <v>2023</v>
      </c>
      <c r="H767" s="9" t="n">
        <f aca="false">G767-F767+1</f>
        <v>1</v>
      </c>
    </row>
    <row r="768" customFormat="false" ht="15" hidden="false" customHeight="false" outlineLevel="0" collapsed="false">
      <c r="A768" s="5" t="s">
        <v>1827</v>
      </c>
      <c r="B768" s="5" t="s">
        <v>444</v>
      </c>
      <c r="C768" s="7" t="n">
        <v>45614</v>
      </c>
      <c r="D768" s="8" t="n">
        <v>65680</v>
      </c>
      <c r="E768" s="5" t="s">
        <v>1060</v>
      </c>
      <c r="F768" s="9" t="n">
        <f aca="false">YEAR(INDEX(Sinistres!$E$2:$E$1030,MATCH(B768,Sinistres!$A$2:$A$1030,0)))</f>
        <v>2023</v>
      </c>
      <c r="G768" s="9" t="n">
        <f aca="false">YEAR(C768)</f>
        <v>2024</v>
      </c>
      <c r="H768" s="9" t="n">
        <f aca="false">G768-F768+1</f>
        <v>2</v>
      </c>
    </row>
    <row r="769" customFormat="false" ht="15" hidden="false" customHeight="false" outlineLevel="0" collapsed="false">
      <c r="A769" s="5" t="s">
        <v>1828</v>
      </c>
      <c r="B769" s="5" t="s">
        <v>444</v>
      </c>
      <c r="C769" s="7" t="n">
        <v>45716</v>
      </c>
      <c r="D769" s="8" t="n">
        <v>54855</v>
      </c>
      <c r="E769" s="5" t="s">
        <v>1060</v>
      </c>
      <c r="F769" s="9" t="n">
        <f aca="false">YEAR(INDEX(Sinistres!$E$2:$E$1030,MATCH(B769,Sinistres!$A$2:$A$1030,0)))</f>
        <v>2023</v>
      </c>
      <c r="G769" s="9" t="n">
        <f aca="false">YEAR(C769)</f>
        <v>2025</v>
      </c>
      <c r="H769" s="9" t="n">
        <f aca="false">G769-F769+1</f>
        <v>3</v>
      </c>
    </row>
    <row r="770" customFormat="false" ht="15" hidden="false" customHeight="false" outlineLevel="0" collapsed="false">
      <c r="A770" s="5" t="s">
        <v>1829</v>
      </c>
      <c r="B770" s="5" t="s">
        <v>445</v>
      </c>
      <c r="C770" s="7" t="n">
        <v>45218</v>
      </c>
      <c r="D770" s="8" t="n">
        <v>12229</v>
      </c>
      <c r="E770" s="5" t="s">
        <v>1060</v>
      </c>
      <c r="F770" s="9" t="n">
        <f aca="false">YEAR(INDEX(Sinistres!$E$2:$E$1030,MATCH(B770,Sinistres!$A$2:$A$1030,0)))</f>
        <v>2023</v>
      </c>
      <c r="G770" s="9" t="n">
        <f aca="false">YEAR(C770)</f>
        <v>2023</v>
      </c>
      <c r="H770" s="9" t="n">
        <f aca="false">G770-F770+1</f>
        <v>1</v>
      </c>
    </row>
    <row r="771" customFormat="false" ht="15" hidden="false" customHeight="false" outlineLevel="0" collapsed="false">
      <c r="A771" s="5" t="s">
        <v>1830</v>
      </c>
      <c r="B771" s="5" t="s">
        <v>445</v>
      </c>
      <c r="C771" s="7" t="n">
        <v>45278</v>
      </c>
      <c r="D771" s="8" t="n">
        <v>1235</v>
      </c>
      <c r="E771" s="5" t="s">
        <v>1060</v>
      </c>
      <c r="F771" s="9" t="n">
        <f aca="false">YEAR(INDEX(Sinistres!$E$2:$E$1030,MATCH(B771,Sinistres!$A$2:$A$1030,0)))</f>
        <v>2023</v>
      </c>
      <c r="G771" s="9" t="n">
        <f aca="false">YEAR(C771)</f>
        <v>2023</v>
      </c>
      <c r="H771" s="9" t="n">
        <f aca="false">G771-F771+1</f>
        <v>1</v>
      </c>
    </row>
    <row r="772" customFormat="false" ht="15" hidden="false" customHeight="false" outlineLevel="0" collapsed="false">
      <c r="A772" s="5" t="s">
        <v>1831</v>
      </c>
      <c r="B772" s="5" t="s">
        <v>445</v>
      </c>
      <c r="C772" s="7" t="n">
        <v>45337</v>
      </c>
      <c r="D772" s="8" t="n">
        <v>8013</v>
      </c>
      <c r="E772" s="5" t="s">
        <v>1060</v>
      </c>
      <c r="F772" s="9" t="n">
        <f aca="false">YEAR(INDEX(Sinistres!$E$2:$E$1030,MATCH(B772,Sinistres!$A$2:$A$1030,0)))</f>
        <v>2023</v>
      </c>
      <c r="G772" s="9" t="n">
        <f aca="false">YEAR(C772)</f>
        <v>2024</v>
      </c>
      <c r="H772" s="9" t="n">
        <f aca="false">G772-F772+1</f>
        <v>2</v>
      </c>
    </row>
    <row r="773" customFormat="false" ht="15" hidden="false" customHeight="false" outlineLevel="0" collapsed="false">
      <c r="A773" s="5" t="s">
        <v>1832</v>
      </c>
      <c r="B773" s="5" t="s">
        <v>446</v>
      </c>
      <c r="C773" s="7" t="n">
        <v>45278</v>
      </c>
      <c r="D773" s="8" t="n">
        <v>4595</v>
      </c>
      <c r="E773" s="5" t="s">
        <v>1060</v>
      </c>
      <c r="F773" s="9" t="n">
        <f aca="false">YEAR(INDEX(Sinistres!$E$2:$E$1030,MATCH(B773,Sinistres!$A$2:$A$1030,0)))</f>
        <v>2023</v>
      </c>
      <c r="G773" s="9" t="n">
        <f aca="false">YEAR(C773)</f>
        <v>2023</v>
      </c>
      <c r="H773" s="9" t="n">
        <f aca="false">G773-F773+1</f>
        <v>1</v>
      </c>
    </row>
    <row r="774" customFormat="false" ht="15" hidden="false" customHeight="false" outlineLevel="0" collapsed="false">
      <c r="A774" s="5" t="s">
        <v>1833</v>
      </c>
      <c r="B774" s="5" t="s">
        <v>447</v>
      </c>
      <c r="C774" s="7" t="n">
        <v>45507</v>
      </c>
      <c r="D774" s="8" t="n">
        <v>12111</v>
      </c>
      <c r="E774" s="5" t="s">
        <v>1060</v>
      </c>
      <c r="F774" s="9" t="n">
        <f aca="false">YEAR(INDEX(Sinistres!$E$2:$E$1030,MATCH(B774,Sinistres!$A$2:$A$1030,0)))</f>
        <v>2023</v>
      </c>
      <c r="G774" s="9" t="n">
        <f aca="false">YEAR(C774)</f>
        <v>2024</v>
      </c>
      <c r="H774" s="9" t="n">
        <f aca="false">G774-F774+1</f>
        <v>2</v>
      </c>
    </row>
    <row r="775" customFormat="false" ht="15" hidden="false" customHeight="false" outlineLevel="0" collapsed="false">
      <c r="A775" s="5" t="s">
        <v>1834</v>
      </c>
      <c r="B775" s="5" t="s">
        <v>447</v>
      </c>
      <c r="C775" s="7" t="n">
        <v>45574</v>
      </c>
      <c r="D775" s="8" t="n">
        <v>11485</v>
      </c>
      <c r="E775" s="5" t="s">
        <v>1060</v>
      </c>
      <c r="F775" s="9" t="n">
        <f aca="false">YEAR(INDEX(Sinistres!$E$2:$E$1030,MATCH(B775,Sinistres!$A$2:$A$1030,0)))</f>
        <v>2023</v>
      </c>
      <c r="G775" s="9" t="n">
        <f aca="false">YEAR(C775)</f>
        <v>2024</v>
      </c>
      <c r="H775" s="9" t="n">
        <f aca="false">G775-F775+1</f>
        <v>2</v>
      </c>
    </row>
    <row r="776" customFormat="false" ht="15" hidden="false" customHeight="false" outlineLevel="0" collapsed="false">
      <c r="A776" s="5" t="s">
        <v>1835</v>
      </c>
      <c r="B776" s="5" t="s">
        <v>448</v>
      </c>
      <c r="C776" s="7" t="n">
        <v>45043</v>
      </c>
      <c r="D776" s="8" t="n">
        <v>7933</v>
      </c>
      <c r="E776" s="5" t="s">
        <v>1060</v>
      </c>
      <c r="F776" s="9" t="n">
        <f aca="false">YEAR(INDEX(Sinistres!$E$2:$E$1030,MATCH(B776,Sinistres!$A$2:$A$1030,0)))</f>
        <v>2023</v>
      </c>
      <c r="G776" s="9" t="n">
        <f aca="false">YEAR(C776)</f>
        <v>2023</v>
      </c>
      <c r="H776" s="9" t="n">
        <f aca="false">G776-F776+1</f>
        <v>1</v>
      </c>
    </row>
    <row r="777" customFormat="false" ht="15" hidden="false" customHeight="false" outlineLevel="0" collapsed="false">
      <c r="A777" s="5" t="s">
        <v>1836</v>
      </c>
      <c r="B777" s="5" t="s">
        <v>449</v>
      </c>
      <c r="C777" s="7" t="n">
        <v>45301</v>
      </c>
      <c r="D777" s="8" t="n">
        <v>5844</v>
      </c>
      <c r="E777" s="5" t="s">
        <v>1060</v>
      </c>
      <c r="F777" s="9" t="n">
        <f aca="false">YEAR(INDEX(Sinistres!$E$2:$E$1030,MATCH(B777,Sinistres!$A$2:$A$1030,0)))</f>
        <v>2023</v>
      </c>
      <c r="G777" s="9" t="n">
        <f aca="false">YEAR(C777)</f>
        <v>2024</v>
      </c>
      <c r="H777" s="9" t="n">
        <f aca="false">G777-F777+1</f>
        <v>2</v>
      </c>
    </row>
    <row r="778" customFormat="false" ht="15" hidden="false" customHeight="false" outlineLevel="0" collapsed="false">
      <c r="A778" s="5" t="s">
        <v>1837</v>
      </c>
      <c r="B778" s="5" t="s">
        <v>449</v>
      </c>
      <c r="C778" s="7" t="n">
        <v>45377</v>
      </c>
      <c r="D778" s="8" t="n">
        <v>1701</v>
      </c>
      <c r="E778" s="5" t="s">
        <v>1060</v>
      </c>
      <c r="F778" s="9" t="n">
        <f aca="false">YEAR(INDEX(Sinistres!$E$2:$E$1030,MATCH(B778,Sinistres!$A$2:$A$1030,0)))</f>
        <v>2023</v>
      </c>
      <c r="G778" s="9" t="n">
        <f aca="false">YEAR(C778)</f>
        <v>2024</v>
      </c>
      <c r="H778" s="9" t="n">
        <f aca="false">G778-F778+1</f>
        <v>2</v>
      </c>
    </row>
    <row r="779" customFormat="false" ht="15" hidden="false" customHeight="false" outlineLevel="0" collapsed="false">
      <c r="A779" s="5" t="s">
        <v>1838</v>
      </c>
      <c r="B779" s="5" t="s">
        <v>450</v>
      </c>
      <c r="C779" s="7" t="n">
        <v>45279</v>
      </c>
      <c r="D779" s="8" t="n">
        <v>3855</v>
      </c>
      <c r="E779" s="5" t="s">
        <v>1060</v>
      </c>
      <c r="F779" s="9" t="n">
        <f aca="false">YEAR(INDEX(Sinistres!$E$2:$E$1030,MATCH(B779,Sinistres!$A$2:$A$1030,0)))</f>
        <v>2023</v>
      </c>
      <c r="G779" s="9" t="n">
        <f aca="false">YEAR(C779)</f>
        <v>2023</v>
      </c>
      <c r="H779" s="9" t="n">
        <f aca="false">G779-F779+1</f>
        <v>1</v>
      </c>
    </row>
    <row r="780" customFormat="false" ht="15" hidden="false" customHeight="false" outlineLevel="0" collapsed="false">
      <c r="A780" s="5" t="s">
        <v>1839</v>
      </c>
      <c r="B780" s="5" t="s">
        <v>451</v>
      </c>
      <c r="C780" s="7" t="n">
        <v>45064</v>
      </c>
      <c r="D780" s="8" t="n">
        <v>3786</v>
      </c>
      <c r="E780" s="5" t="s">
        <v>1060</v>
      </c>
      <c r="F780" s="9" t="n">
        <f aca="false">YEAR(INDEX(Sinistres!$E$2:$E$1030,MATCH(B780,Sinistres!$A$2:$A$1030,0)))</f>
        <v>2023</v>
      </c>
      <c r="G780" s="9" t="n">
        <f aca="false">YEAR(C780)</f>
        <v>2023</v>
      </c>
      <c r="H780" s="9" t="n">
        <f aca="false">G780-F780+1</f>
        <v>1</v>
      </c>
    </row>
    <row r="781" customFormat="false" ht="15" hidden="false" customHeight="false" outlineLevel="0" collapsed="false">
      <c r="A781" s="5" t="s">
        <v>1840</v>
      </c>
      <c r="B781" s="5" t="s">
        <v>452</v>
      </c>
      <c r="C781" s="7" t="n">
        <v>45114</v>
      </c>
      <c r="D781" s="8" t="n">
        <v>9571</v>
      </c>
      <c r="E781" s="5" t="s">
        <v>1060</v>
      </c>
      <c r="F781" s="9" t="n">
        <f aca="false">YEAR(INDEX(Sinistres!$E$2:$E$1030,MATCH(B781,Sinistres!$A$2:$A$1030,0)))</f>
        <v>2023</v>
      </c>
      <c r="G781" s="9" t="n">
        <f aca="false">YEAR(C781)</f>
        <v>2023</v>
      </c>
      <c r="H781" s="9" t="n">
        <f aca="false">G781-F781+1</f>
        <v>1</v>
      </c>
    </row>
    <row r="782" customFormat="false" ht="15" hidden="false" customHeight="false" outlineLevel="0" collapsed="false">
      <c r="A782" s="5" t="s">
        <v>1841</v>
      </c>
      <c r="B782" s="5" t="s">
        <v>453</v>
      </c>
      <c r="C782" s="7" t="n">
        <v>45064</v>
      </c>
      <c r="D782" s="8" t="n">
        <v>3953</v>
      </c>
      <c r="E782" s="5" t="s">
        <v>1060</v>
      </c>
      <c r="F782" s="9" t="n">
        <f aca="false">YEAR(INDEX(Sinistres!$E$2:$E$1030,MATCH(B782,Sinistres!$A$2:$A$1030,0)))</f>
        <v>2023</v>
      </c>
      <c r="G782" s="9" t="n">
        <f aca="false">YEAR(C782)</f>
        <v>2023</v>
      </c>
      <c r="H782" s="9" t="n">
        <f aca="false">G782-F782+1</f>
        <v>1</v>
      </c>
    </row>
    <row r="783" customFormat="false" ht="15" hidden="false" customHeight="false" outlineLevel="0" collapsed="false">
      <c r="A783" s="5" t="s">
        <v>1842</v>
      </c>
      <c r="B783" s="5" t="s">
        <v>453</v>
      </c>
      <c r="C783" s="7" t="n">
        <v>45086</v>
      </c>
      <c r="D783" s="8" t="n">
        <v>2516</v>
      </c>
      <c r="E783" s="5" t="s">
        <v>1060</v>
      </c>
      <c r="F783" s="9" t="n">
        <f aca="false">YEAR(INDEX(Sinistres!$E$2:$E$1030,MATCH(B783,Sinistres!$A$2:$A$1030,0)))</f>
        <v>2023</v>
      </c>
      <c r="G783" s="9" t="n">
        <f aca="false">YEAR(C783)</f>
        <v>2023</v>
      </c>
      <c r="H783" s="9" t="n">
        <f aca="false">G783-F783+1</f>
        <v>1</v>
      </c>
    </row>
    <row r="784" customFormat="false" ht="15" hidden="false" customHeight="false" outlineLevel="0" collapsed="false">
      <c r="A784" s="5" t="s">
        <v>1843</v>
      </c>
      <c r="B784" s="5" t="s">
        <v>454</v>
      </c>
      <c r="C784" s="7" t="n">
        <v>45627</v>
      </c>
      <c r="D784" s="8" t="n">
        <v>94993</v>
      </c>
      <c r="E784" s="5" t="s">
        <v>1060</v>
      </c>
      <c r="F784" s="9" t="n">
        <f aca="false">YEAR(INDEX(Sinistres!$E$2:$E$1030,MATCH(B784,Sinistres!$A$2:$A$1030,0)))</f>
        <v>2023</v>
      </c>
      <c r="G784" s="9" t="n">
        <f aca="false">YEAR(C784)</f>
        <v>2024</v>
      </c>
      <c r="H784" s="9" t="n">
        <f aca="false">G784-F784+1</f>
        <v>2</v>
      </c>
    </row>
    <row r="785" customFormat="false" ht="15" hidden="false" customHeight="false" outlineLevel="0" collapsed="false">
      <c r="A785" s="5" t="s">
        <v>1844</v>
      </c>
      <c r="B785" s="5" t="s">
        <v>454</v>
      </c>
      <c r="C785" s="7" t="n">
        <v>45831</v>
      </c>
      <c r="D785" s="8" t="n">
        <v>91776</v>
      </c>
      <c r="E785" s="5" t="s">
        <v>1060</v>
      </c>
      <c r="F785" s="9" t="n">
        <f aca="false">YEAR(INDEX(Sinistres!$E$2:$E$1030,MATCH(B785,Sinistres!$A$2:$A$1030,0)))</f>
        <v>2023</v>
      </c>
      <c r="G785" s="9" t="n">
        <f aca="false">YEAR(C785)</f>
        <v>2025</v>
      </c>
      <c r="H785" s="9" t="n">
        <f aca="false">G785-F785+1</f>
        <v>3</v>
      </c>
    </row>
    <row r="786" customFormat="false" ht="15" hidden="false" customHeight="false" outlineLevel="0" collapsed="false">
      <c r="A786" s="5" t="s">
        <v>1845</v>
      </c>
      <c r="B786" s="5" t="s">
        <v>455</v>
      </c>
      <c r="C786" s="7" t="n">
        <v>45239</v>
      </c>
      <c r="D786" s="8" t="n">
        <v>14779</v>
      </c>
      <c r="E786" s="5" t="s">
        <v>1060</v>
      </c>
      <c r="F786" s="9" t="n">
        <f aca="false">YEAR(INDEX(Sinistres!$E$2:$E$1030,MATCH(B786,Sinistres!$A$2:$A$1030,0)))</f>
        <v>2023</v>
      </c>
      <c r="G786" s="9" t="n">
        <f aca="false">YEAR(C786)</f>
        <v>2023</v>
      </c>
      <c r="H786" s="9" t="n">
        <f aca="false">G786-F786+1</f>
        <v>1</v>
      </c>
    </row>
    <row r="787" customFormat="false" ht="15" hidden="false" customHeight="false" outlineLevel="0" collapsed="false">
      <c r="A787" s="5" t="s">
        <v>1846</v>
      </c>
      <c r="B787" s="5" t="s">
        <v>456</v>
      </c>
      <c r="C787" s="7" t="n">
        <v>45135</v>
      </c>
      <c r="D787" s="8" t="n">
        <v>17666</v>
      </c>
      <c r="E787" s="5" t="s">
        <v>1060</v>
      </c>
      <c r="F787" s="9" t="n">
        <f aca="false">YEAR(INDEX(Sinistres!$E$2:$E$1030,MATCH(B787,Sinistres!$A$2:$A$1030,0)))</f>
        <v>2023</v>
      </c>
      <c r="G787" s="9" t="n">
        <f aca="false">YEAR(C787)</f>
        <v>2023</v>
      </c>
      <c r="H787" s="9" t="n">
        <f aca="false">G787-F787+1</f>
        <v>1</v>
      </c>
    </row>
    <row r="788" customFormat="false" ht="15" hidden="false" customHeight="false" outlineLevel="0" collapsed="false">
      <c r="A788" s="5" t="s">
        <v>1847</v>
      </c>
      <c r="B788" s="5" t="s">
        <v>457</v>
      </c>
      <c r="C788" s="7" t="n">
        <v>45036</v>
      </c>
      <c r="D788" s="8" t="n">
        <v>3424</v>
      </c>
      <c r="E788" s="5" t="s">
        <v>1060</v>
      </c>
      <c r="F788" s="9" t="n">
        <f aca="false">YEAR(INDEX(Sinistres!$E$2:$E$1030,MATCH(B788,Sinistres!$A$2:$A$1030,0)))</f>
        <v>2023</v>
      </c>
      <c r="G788" s="9" t="n">
        <f aca="false">YEAR(C788)</f>
        <v>2023</v>
      </c>
      <c r="H788" s="9" t="n">
        <f aca="false">G788-F788+1</f>
        <v>1</v>
      </c>
    </row>
    <row r="789" customFormat="false" ht="15" hidden="false" customHeight="false" outlineLevel="0" collapsed="false">
      <c r="A789" s="5" t="s">
        <v>1848</v>
      </c>
      <c r="B789" s="5" t="s">
        <v>457</v>
      </c>
      <c r="C789" s="7" t="n">
        <v>45126</v>
      </c>
      <c r="D789" s="8" t="n">
        <v>1204</v>
      </c>
      <c r="E789" s="5" t="s">
        <v>1060</v>
      </c>
      <c r="F789" s="9" t="n">
        <f aca="false">YEAR(INDEX(Sinistres!$E$2:$E$1030,MATCH(B789,Sinistres!$A$2:$A$1030,0)))</f>
        <v>2023</v>
      </c>
      <c r="G789" s="9" t="n">
        <f aca="false">YEAR(C789)</f>
        <v>2023</v>
      </c>
      <c r="H789" s="9" t="n">
        <f aca="false">G789-F789+1</f>
        <v>1</v>
      </c>
    </row>
    <row r="790" customFormat="false" ht="15" hidden="false" customHeight="false" outlineLevel="0" collapsed="false">
      <c r="A790" s="5" t="s">
        <v>1849</v>
      </c>
      <c r="B790" s="5" t="s">
        <v>457</v>
      </c>
      <c r="C790" s="7" t="n">
        <v>45191</v>
      </c>
      <c r="D790" s="8" t="n">
        <v>20024</v>
      </c>
      <c r="E790" s="5" t="s">
        <v>1060</v>
      </c>
      <c r="F790" s="9" t="n">
        <f aca="false">YEAR(INDEX(Sinistres!$E$2:$E$1030,MATCH(B790,Sinistres!$A$2:$A$1030,0)))</f>
        <v>2023</v>
      </c>
      <c r="G790" s="9" t="n">
        <f aca="false">YEAR(C790)</f>
        <v>2023</v>
      </c>
      <c r="H790" s="9" t="n">
        <f aca="false">G790-F790+1</f>
        <v>1</v>
      </c>
    </row>
    <row r="791" customFormat="false" ht="15" hidden="false" customHeight="false" outlineLevel="0" collapsed="false">
      <c r="A791" s="5" t="s">
        <v>1850</v>
      </c>
      <c r="B791" s="5" t="s">
        <v>458</v>
      </c>
      <c r="C791" s="7" t="n">
        <v>45112</v>
      </c>
      <c r="D791" s="8" t="n">
        <v>9408</v>
      </c>
      <c r="E791" s="5" t="s">
        <v>1060</v>
      </c>
      <c r="F791" s="9" t="n">
        <f aca="false">YEAR(INDEX(Sinistres!$E$2:$E$1030,MATCH(B791,Sinistres!$A$2:$A$1030,0)))</f>
        <v>2023</v>
      </c>
      <c r="G791" s="9" t="n">
        <f aca="false">YEAR(C791)</f>
        <v>2023</v>
      </c>
      <c r="H791" s="9" t="n">
        <f aca="false">G791-F791+1</f>
        <v>1</v>
      </c>
    </row>
    <row r="792" customFormat="false" ht="15" hidden="false" customHeight="false" outlineLevel="0" collapsed="false">
      <c r="A792" s="5" t="s">
        <v>1851</v>
      </c>
      <c r="B792" s="5" t="s">
        <v>459</v>
      </c>
      <c r="C792" s="7" t="n">
        <v>44997</v>
      </c>
      <c r="D792" s="8" t="n">
        <v>32679</v>
      </c>
      <c r="E792" s="5" t="s">
        <v>1060</v>
      </c>
      <c r="F792" s="9" t="n">
        <f aca="false">YEAR(INDEX(Sinistres!$E$2:$E$1030,MATCH(B792,Sinistres!$A$2:$A$1030,0)))</f>
        <v>2023</v>
      </c>
      <c r="G792" s="9" t="n">
        <f aca="false">YEAR(C792)</f>
        <v>2023</v>
      </c>
      <c r="H792" s="9" t="n">
        <f aca="false">G792-F792+1</f>
        <v>1</v>
      </c>
    </row>
    <row r="793" customFormat="false" ht="15" hidden="false" customHeight="false" outlineLevel="0" collapsed="false">
      <c r="A793" s="5" t="s">
        <v>1852</v>
      </c>
      <c r="B793" s="5" t="s">
        <v>459</v>
      </c>
      <c r="C793" s="7" t="n">
        <v>45159</v>
      </c>
      <c r="D793" s="8" t="n">
        <v>52456</v>
      </c>
      <c r="E793" s="5" t="s">
        <v>1060</v>
      </c>
      <c r="F793" s="9" t="n">
        <f aca="false">YEAR(INDEX(Sinistres!$E$2:$E$1030,MATCH(B793,Sinistres!$A$2:$A$1030,0)))</f>
        <v>2023</v>
      </c>
      <c r="G793" s="9" t="n">
        <f aca="false">YEAR(C793)</f>
        <v>2023</v>
      </c>
      <c r="H793" s="9" t="n">
        <f aca="false">G793-F793+1</f>
        <v>1</v>
      </c>
    </row>
    <row r="794" customFormat="false" ht="15" hidden="false" customHeight="false" outlineLevel="0" collapsed="false">
      <c r="A794" s="5" t="s">
        <v>1853</v>
      </c>
      <c r="B794" s="5" t="s">
        <v>460</v>
      </c>
      <c r="C794" s="7" t="n">
        <v>45321</v>
      </c>
      <c r="D794" s="8" t="n">
        <v>37097</v>
      </c>
      <c r="E794" s="5" t="s">
        <v>1060</v>
      </c>
      <c r="F794" s="9" t="n">
        <f aca="false">YEAR(INDEX(Sinistres!$E$2:$E$1030,MATCH(B794,Sinistres!$A$2:$A$1030,0)))</f>
        <v>2023</v>
      </c>
      <c r="G794" s="9" t="n">
        <f aca="false">YEAR(C794)</f>
        <v>2024</v>
      </c>
      <c r="H794" s="9" t="n">
        <f aca="false">G794-F794+1</f>
        <v>2</v>
      </c>
    </row>
    <row r="795" customFormat="false" ht="15" hidden="false" customHeight="false" outlineLevel="0" collapsed="false">
      <c r="A795" s="5" t="s">
        <v>1854</v>
      </c>
      <c r="B795" s="5" t="s">
        <v>460</v>
      </c>
      <c r="C795" s="7" t="n">
        <v>45389</v>
      </c>
      <c r="D795" s="8" t="n">
        <v>125345</v>
      </c>
      <c r="E795" s="5" t="s">
        <v>1060</v>
      </c>
      <c r="F795" s="9" t="n">
        <f aca="false">YEAR(INDEX(Sinistres!$E$2:$E$1030,MATCH(B795,Sinistres!$A$2:$A$1030,0)))</f>
        <v>2023</v>
      </c>
      <c r="G795" s="9" t="n">
        <f aca="false">YEAR(C795)</f>
        <v>2024</v>
      </c>
      <c r="H795" s="9" t="n">
        <f aca="false">G795-F795+1</f>
        <v>2</v>
      </c>
    </row>
    <row r="796" customFormat="false" ht="15" hidden="false" customHeight="false" outlineLevel="0" collapsed="false">
      <c r="A796" s="5" t="s">
        <v>1855</v>
      </c>
      <c r="B796" s="5" t="s">
        <v>461</v>
      </c>
      <c r="C796" s="7" t="n">
        <v>45418</v>
      </c>
      <c r="D796" s="8" t="n">
        <v>10784</v>
      </c>
      <c r="E796" s="5" t="s">
        <v>1060</v>
      </c>
      <c r="F796" s="9" t="n">
        <f aca="false">YEAR(INDEX(Sinistres!$E$2:$E$1030,MATCH(B796,Sinistres!$A$2:$A$1030,0)))</f>
        <v>2023</v>
      </c>
      <c r="G796" s="9" t="n">
        <f aca="false">YEAR(C796)</f>
        <v>2024</v>
      </c>
      <c r="H796" s="9" t="n">
        <f aca="false">G796-F796+1</f>
        <v>2</v>
      </c>
    </row>
    <row r="797" customFormat="false" ht="15" hidden="false" customHeight="false" outlineLevel="0" collapsed="false">
      <c r="A797" s="5" t="s">
        <v>1856</v>
      </c>
      <c r="B797" s="5" t="s">
        <v>461</v>
      </c>
      <c r="C797" s="7" t="n">
        <v>45984</v>
      </c>
      <c r="D797" s="8" t="n">
        <v>62378</v>
      </c>
      <c r="E797" s="5" t="s">
        <v>1060</v>
      </c>
      <c r="F797" s="9" t="n">
        <f aca="false">YEAR(INDEX(Sinistres!$E$2:$E$1030,MATCH(B797,Sinistres!$A$2:$A$1030,0)))</f>
        <v>2023</v>
      </c>
      <c r="G797" s="9" t="n">
        <f aca="false">YEAR(C797)</f>
        <v>2025</v>
      </c>
      <c r="H797" s="9" t="n">
        <f aca="false">G797-F797+1</f>
        <v>3</v>
      </c>
    </row>
    <row r="798" customFormat="false" ht="15" hidden="false" customHeight="false" outlineLevel="0" collapsed="false">
      <c r="A798" s="5" t="s">
        <v>1857</v>
      </c>
      <c r="B798" s="5" t="s">
        <v>462</v>
      </c>
      <c r="C798" s="7" t="n">
        <v>45160</v>
      </c>
      <c r="D798" s="8" t="n">
        <v>13666</v>
      </c>
      <c r="E798" s="5" t="s">
        <v>1060</v>
      </c>
      <c r="F798" s="9" t="n">
        <f aca="false">YEAR(INDEX(Sinistres!$E$2:$E$1030,MATCH(B798,Sinistres!$A$2:$A$1030,0)))</f>
        <v>2023</v>
      </c>
      <c r="G798" s="9" t="n">
        <f aca="false">YEAR(C798)</f>
        <v>2023</v>
      </c>
      <c r="H798" s="9" t="n">
        <f aca="false">G798-F798+1</f>
        <v>1</v>
      </c>
    </row>
    <row r="799" customFormat="false" ht="15" hidden="false" customHeight="false" outlineLevel="0" collapsed="false">
      <c r="A799" s="5" t="s">
        <v>1858</v>
      </c>
      <c r="B799" s="5" t="s">
        <v>463</v>
      </c>
      <c r="C799" s="7" t="n">
        <v>45076</v>
      </c>
      <c r="D799" s="8" t="n">
        <v>6321</v>
      </c>
      <c r="E799" s="5" t="s">
        <v>1060</v>
      </c>
      <c r="F799" s="9" t="n">
        <f aca="false">YEAR(INDEX(Sinistres!$E$2:$E$1030,MATCH(B799,Sinistres!$A$2:$A$1030,0)))</f>
        <v>2023</v>
      </c>
      <c r="G799" s="9" t="n">
        <f aca="false">YEAR(C799)</f>
        <v>2023</v>
      </c>
      <c r="H799" s="9" t="n">
        <f aca="false">G799-F799+1</f>
        <v>1</v>
      </c>
    </row>
    <row r="800" customFormat="false" ht="15" hidden="false" customHeight="false" outlineLevel="0" collapsed="false">
      <c r="A800" s="5" t="s">
        <v>1859</v>
      </c>
      <c r="B800" s="5" t="s">
        <v>464</v>
      </c>
      <c r="C800" s="7" t="n">
        <v>45403</v>
      </c>
      <c r="D800" s="8" t="n">
        <v>103267</v>
      </c>
      <c r="E800" s="5" t="s">
        <v>1060</v>
      </c>
      <c r="F800" s="9" t="n">
        <f aca="false">YEAR(INDEX(Sinistres!$E$2:$E$1030,MATCH(B800,Sinistres!$A$2:$A$1030,0)))</f>
        <v>2023</v>
      </c>
      <c r="G800" s="9" t="n">
        <f aca="false">YEAR(C800)</f>
        <v>2024</v>
      </c>
      <c r="H800" s="9" t="n">
        <f aca="false">G800-F800+1</f>
        <v>2</v>
      </c>
    </row>
    <row r="801" customFormat="false" ht="15" hidden="false" customHeight="false" outlineLevel="0" collapsed="false">
      <c r="A801" s="5" t="s">
        <v>1860</v>
      </c>
      <c r="B801" s="5" t="s">
        <v>464</v>
      </c>
      <c r="C801" s="7" t="n">
        <v>45938</v>
      </c>
      <c r="D801" s="8" t="n">
        <v>50645</v>
      </c>
      <c r="E801" s="5" t="s">
        <v>1060</v>
      </c>
      <c r="F801" s="9" t="n">
        <f aca="false">YEAR(INDEX(Sinistres!$E$2:$E$1030,MATCH(B801,Sinistres!$A$2:$A$1030,0)))</f>
        <v>2023</v>
      </c>
      <c r="G801" s="9" t="n">
        <f aca="false">YEAR(C801)</f>
        <v>2025</v>
      </c>
      <c r="H801" s="9" t="n">
        <f aca="false">G801-F801+1</f>
        <v>3</v>
      </c>
    </row>
    <row r="802" customFormat="false" ht="15" hidden="false" customHeight="false" outlineLevel="0" collapsed="false">
      <c r="A802" s="5" t="s">
        <v>1861</v>
      </c>
      <c r="B802" s="5" t="s">
        <v>465</v>
      </c>
      <c r="C802" s="7" t="n">
        <v>45119</v>
      </c>
      <c r="D802" s="8" t="n">
        <v>151041</v>
      </c>
      <c r="E802" s="5" t="s">
        <v>1060</v>
      </c>
      <c r="F802" s="9" t="n">
        <f aca="false">YEAR(INDEX(Sinistres!$E$2:$E$1030,MATCH(B802,Sinistres!$A$2:$A$1030,0)))</f>
        <v>2023</v>
      </c>
      <c r="G802" s="9" t="n">
        <f aca="false">YEAR(C802)</f>
        <v>2023</v>
      </c>
      <c r="H802" s="9" t="n">
        <f aca="false">G802-F802+1</f>
        <v>1</v>
      </c>
    </row>
    <row r="803" customFormat="false" ht="15" hidden="false" customHeight="false" outlineLevel="0" collapsed="false">
      <c r="A803" s="5" t="s">
        <v>1862</v>
      </c>
      <c r="B803" s="5" t="s">
        <v>465</v>
      </c>
      <c r="C803" s="7" t="n">
        <v>45278</v>
      </c>
      <c r="D803" s="8" t="n">
        <v>69802</v>
      </c>
      <c r="E803" s="5" t="s">
        <v>1060</v>
      </c>
      <c r="F803" s="9" t="n">
        <f aca="false">YEAR(INDEX(Sinistres!$E$2:$E$1030,MATCH(B803,Sinistres!$A$2:$A$1030,0)))</f>
        <v>2023</v>
      </c>
      <c r="G803" s="9" t="n">
        <f aca="false">YEAR(C803)</f>
        <v>2023</v>
      </c>
      <c r="H803" s="9" t="n">
        <f aca="false">G803-F803+1</f>
        <v>1</v>
      </c>
    </row>
    <row r="804" customFormat="false" ht="15" hidden="false" customHeight="false" outlineLevel="0" collapsed="false">
      <c r="A804" s="5" t="s">
        <v>1863</v>
      </c>
      <c r="B804" s="5" t="s">
        <v>466</v>
      </c>
      <c r="C804" s="7" t="n">
        <v>45220</v>
      </c>
      <c r="D804" s="8" t="n">
        <v>5793</v>
      </c>
      <c r="E804" s="5" t="s">
        <v>1060</v>
      </c>
      <c r="F804" s="9" t="n">
        <f aca="false">YEAR(INDEX(Sinistres!$E$2:$E$1030,MATCH(B804,Sinistres!$A$2:$A$1030,0)))</f>
        <v>2023</v>
      </c>
      <c r="G804" s="9" t="n">
        <f aca="false">YEAR(C804)</f>
        <v>2023</v>
      </c>
      <c r="H804" s="9" t="n">
        <f aca="false">G804-F804+1</f>
        <v>1</v>
      </c>
    </row>
    <row r="805" customFormat="false" ht="15" hidden="false" customHeight="false" outlineLevel="0" collapsed="false">
      <c r="A805" s="5" t="s">
        <v>1864</v>
      </c>
      <c r="B805" s="5" t="s">
        <v>467</v>
      </c>
      <c r="C805" s="7" t="n">
        <v>44960</v>
      </c>
      <c r="D805" s="8" t="n">
        <v>13035</v>
      </c>
      <c r="E805" s="5" t="s">
        <v>1060</v>
      </c>
      <c r="F805" s="9" t="n">
        <f aca="false">YEAR(INDEX(Sinistres!$E$2:$E$1030,MATCH(B805,Sinistres!$A$2:$A$1030,0)))</f>
        <v>2023</v>
      </c>
      <c r="G805" s="9" t="n">
        <f aca="false">YEAR(C805)</f>
        <v>2023</v>
      </c>
      <c r="H805" s="9" t="n">
        <f aca="false">G805-F805+1</f>
        <v>1</v>
      </c>
    </row>
    <row r="806" customFormat="false" ht="15" hidden="false" customHeight="false" outlineLevel="0" collapsed="false">
      <c r="A806" s="5" t="s">
        <v>1865</v>
      </c>
      <c r="B806" s="5" t="s">
        <v>468</v>
      </c>
      <c r="C806" s="7" t="n">
        <v>45001</v>
      </c>
      <c r="D806" s="8" t="n">
        <v>8827</v>
      </c>
      <c r="E806" s="5" t="s">
        <v>1060</v>
      </c>
      <c r="F806" s="9" t="n">
        <f aca="false">YEAR(INDEX(Sinistres!$E$2:$E$1030,MATCH(B806,Sinistres!$A$2:$A$1030,0)))</f>
        <v>2023</v>
      </c>
      <c r="G806" s="9" t="n">
        <f aca="false">YEAR(C806)</f>
        <v>2023</v>
      </c>
      <c r="H806" s="9" t="n">
        <f aca="false">G806-F806+1</f>
        <v>1</v>
      </c>
    </row>
    <row r="807" customFormat="false" ht="15" hidden="false" customHeight="false" outlineLevel="0" collapsed="false">
      <c r="A807" s="5" t="s">
        <v>1866</v>
      </c>
      <c r="B807" s="5" t="s">
        <v>469</v>
      </c>
      <c r="C807" s="7" t="n">
        <v>45190</v>
      </c>
      <c r="D807" s="8" t="n">
        <v>27539</v>
      </c>
      <c r="E807" s="5" t="s">
        <v>1060</v>
      </c>
      <c r="F807" s="9" t="n">
        <f aca="false">YEAR(INDEX(Sinistres!$E$2:$E$1030,MATCH(B807,Sinistres!$A$2:$A$1030,0)))</f>
        <v>2023</v>
      </c>
      <c r="G807" s="9" t="n">
        <f aca="false">YEAR(C807)</f>
        <v>2023</v>
      </c>
      <c r="H807" s="9" t="n">
        <f aca="false">G807-F807+1</f>
        <v>1</v>
      </c>
    </row>
    <row r="808" customFormat="false" ht="15" hidden="false" customHeight="false" outlineLevel="0" collapsed="false">
      <c r="A808" s="5" t="s">
        <v>1867</v>
      </c>
      <c r="B808" s="5" t="s">
        <v>469</v>
      </c>
      <c r="C808" s="7" t="n">
        <v>45201</v>
      </c>
      <c r="D808" s="8" t="n">
        <v>35089</v>
      </c>
      <c r="E808" s="5" t="s">
        <v>1060</v>
      </c>
      <c r="F808" s="9" t="n">
        <f aca="false">YEAR(INDEX(Sinistres!$E$2:$E$1030,MATCH(B808,Sinistres!$A$2:$A$1030,0)))</f>
        <v>2023</v>
      </c>
      <c r="G808" s="9" t="n">
        <f aca="false">YEAR(C808)</f>
        <v>2023</v>
      </c>
      <c r="H808" s="9" t="n">
        <f aca="false">G808-F808+1</f>
        <v>1</v>
      </c>
    </row>
    <row r="809" customFormat="false" ht="15" hidden="false" customHeight="false" outlineLevel="0" collapsed="false">
      <c r="A809" s="5" t="s">
        <v>1868</v>
      </c>
      <c r="B809" s="5" t="s">
        <v>469</v>
      </c>
      <c r="C809" s="7" t="n">
        <v>45623</v>
      </c>
      <c r="D809" s="8" t="n">
        <v>54164</v>
      </c>
      <c r="E809" s="5" t="s">
        <v>1060</v>
      </c>
      <c r="F809" s="9" t="n">
        <f aca="false">YEAR(INDEX(Sinistres!$E$2:$E$1030,MATCH(B809,Sinistres!$A$2:$A$1030,0)))</f>
        <v>2023</v>
      </c>
      <c r="G809" s="9" t="n">
        <f aca="false">YEAR(C809)</f>
        <v>2024</v>
      </c>
      <c r="H809" s="9" t="n">
        <f aca="false">G809-F809+1</f>
        <v>2</v>
      </c>
    </row>
    <row r="810" customFormat="false" ht="15" hidden="false" customHeight="false" outlineLevel="0" collapsed="false">
      <c r="A810" s="5" t="s">
        <v>1869</v>
      </c>
      <c r="B810" s="5" t="s">
        <v>470</v>
      </c>
      <c r="C810" s="7" t="n">
        <v>45191</v>
      </c>
      <c r="D810" s="8" t="n">
        <v>3809</v>
      </c>
      <c r="E810" s="5" t="s">
        <v>1060</v>
      </c>
      <c r="F810" s="9" t="n">
        <f aca="false">YEAR(INDEX(Sinistres!$E$2:$E$1030,MATCH(B810,Sinistres!$A$2:$A$1030,0)))</f>
        <v>2023</v>
      </c>
      <c r="G810" s="9" t="n">
        <f aca="false">YEAR(C810)</f>
        <v>2023</v>
      </c>
      <c r="H810" s="9" t="n">
        <f aca="false">G810-F810+1</f>
        <v>1</v>
      </c>
    </row>
    <row r="811" customFormat="false" ht="15" hidden="false" customHeight="false" outlineLevel="0" collapsed="false">
      <c r="A811" s="5" t="s">
        <v>1870</v>
      </c>
      <c r="B811" s="5" t="s">
        <v>471</v>
      </c>
      <c r="C811" s="7" t="n">
        <v>45741</v>
      </c>
      <c r="D811" s="8" t="n">
        <v>58136</v>
      </c>
      <c r="E811" s="5" t="s">
        <v>1060</v>
      </c>
      <c r="F811" s="9" t="n">
        <f aca="false">YEAR(INDEX(Sinistres!$E$2:$E$1030,MATCH(B811,Sinistres!$A$2:$A$1030,0)))</f>
        <v>2024</v>
      </c>
      <c r="G811" s="9" t="n">
        <f aca="false">YEAR(C811)</f>
        <v>2025</v>
      </c>
      <c r="H811" s="9" t="n">
        <f aca="false">G811-F811+1</f>
        <v>2</v>
      </c>
    </row>
    <row r="812" customFormat="false" ht="15" hidden="false" customHeight="false" outlineLevel="0" collapsed="false">
      <c r="A812" s="5" t="s">
        <v>1871</v>
      </c>
      <c r="B812" s="5" t="s">
        <v>472</v>
      </c>
      <c r="C812" s="7" t="n">
        <v>45362</v>
      </c>
      <c r="D812" s="8" t="n">
        <v>52509</v>
      </c>
      <c r="E812" s="5" t="s">
        <v>1060</v>
      </c>
      <c r="F812" s="9" t="n">
        <f aca="false">YEAR(INDEX(Sinistres!$E$2:$E$1030,MATCH(B812,Sinistres!$A$2:$A$1030,0)))</f>
        <v>2024</v>
      </c>
      <c r="G812" s="9" t="n">
        <f aca="false">YEAR(C812)</f>
        <v>2024</v>
      </c>
      <c r="H812" s="9" t="n">
        <f aca="false">G812-F812+1</f>
        <v>1</v>
      </c>
    </row>
    <row r="813" customFormat="false" ht="15" hidden="false" customHeight="false" outlineLevel="0" collapsed="false">
      <c r="A813" s="5" t="s">
        <v>1872</v>
      </c>
      <c r="B813" s="5" t="s">
        <v>472</v>
      </c>
      <c r="C813" s="7" t="n">
        <v>45477</v>
      </c>
      <c r="D813" s="8" t="n">
        <v>3326</v>
      </c>
      <c r="E813" s="5" t="s">
        <v>1060</v>
      </c>
      <c r="F813" s="9" t="n">
        <f aca="false">YEAR(INDEX(Sinistres!$E$2:$E$1030,MATCH(B813,Sinistres!$A$2:$A$1030,0)))</f>
        <v>2024</v>
      </c>
      <c r="G813" s="9" t="n">
        <f aca="false">YEAR(C813)</f>
        <v>2024</v>
      </c>
      <c r="H813" s="9" t="n">
        <f aca="false">G813-F813+1</f>
        <v>1</v>
      </c>
    </row>
    <row r="814" customFormat="false" ht="15" hidden="false" customHeight="false" outlineLevel="0" collapsed="false">
      <c r="A814" s="5" t="s">
        <v>1873</v>
      </c>
      <c r="B814" s="5" t="s">
        <v>472</v>
      </c>
      <c r="C814" s="7" t="n">
        <v>45544</v>
      </c>
      <c r="D814" s="8" t="n">
        <v>22272</v>
      </c>
      <c r="E814" s="5" t="s">
        <v>1060</v>
      </c>
      <c r="F814" s="9" t="n">
        <f aca="false">YEAR(INDEX(Sinistres!$E$2:$E$1030,MATCH(B814,Sinistres!$A$2:$A$1030,0)))</f>
        <v>2024</v>
      </c>
      <c r="G814" s="9" t="n">
        <f aca="false">YEAR(C814)</f>
        <v>2024</v>
      </c>
      <c r="H814" s="9" t="n">
        <f aca="false">G814-F814+1</f>
        <v>1</v>
      </c>
    </row>
    <row r="815" customFormat="false" ht="15" hidden="false" customHeight="false" outlineLevel="0" collapsed="false">
      <c r="A815" s="5" t="s">
        <v>1874</v>
      </c>
      <c r="B815" s="5" t="s">
        <v>473</v>
      </c>
      <c r="C815" s="7" t="n">
        <v>45477</v>
      </c>
      <c r="D815" s="8" t="n">
        <v>8237</v>
      </c>
      <c r="E815" s="5" t="s">
        <v>1060</v>
      </c>
      <c r="F815" s="9" t="n">
        <f aca="false">YEAR(INDEX(Sinistres!$E$2:$E$1030,MATCH(B815,Sinistres!$A$2:$A$1030,0)))</f>
        <v>2024</v>
      </c>
      <c r="G815" s="9" t="n">
        <f aca="false">YEAR(C815)</f>
        <v>2024</v>
      </c>
      <c r="H815" s="9" t="n">
        <f aca="false">G815-F815+1</f>
        <v>1</v>
      </c>
    </row>
    <row r="816" customFormat="false" ht="15" hidden="false" customHeight="false" outlineLevel="0" collapsed="false">
      <c r="A816" s="5" t="s">
        <v>1875</v>
      </c>
      <c r="B816" s="5" t="s">
        <v>474</v>
      </c>
      <c r="C816" s="7" t="n">
        <v>45665</v>
      </c>
      <c r="D816" s="8" t="n">
        <v>30327</v>
      </c>
      <c r="E816" s="5" t="s">
        <v>1060</v>
      </c>
      <c r="F816" s="9" t="n">
        <f aca="false">YEAR(INDEX(Sinistres!$E$2:$E$1030,MATCH(B816,Sinistres!$A$2:$A$1030,0)))</f>
        <v>2024</v>
      </c>
      <c r="G816" s="9" t="n">
        <f aca="false">YEAR(C816)</f>
        <v>2025</v>
      </c>
      <c r="H816" s="9" t="n">
        <f aca="false">G816-F816+1</f>
        <v>2</v>
      </c>
    </row>
    <row r="817" customFormat="false" ht="15" hidden="false" customHeight="false" outlineLevel="0" collapsed="false">
      <c r="A817" s="5" t="s">
        <v>1876</v>
      </c>
      <c r="B817" s="5" t="s">
        <v>474</v>
      </c>
      <c r="C817" s="7" t="n">
        <v>45831</v>
      </c>
      <c r="D817" s="8" t="n">
        <v>12952</v>
      </c>
      <c r="E817" s="5" t="s">
        <v>1060</v>
      </c>
      <c r="F817" s="9" t="n">
        <f aca="false">YEAR(INDEX(Sinistres!$E$2:$E$1030,MATCH(B817,Sinistres!$A$2:$A$1030,0)))</f>
        <v>2024</v>
      </c>
      <c r="G817" s="9" t="n">
        <f aca="false">YEAR(C817)</f>
        <v>2025</v>
      </c>
      <c r="H817" s="9" t="n">
        <f aca="false">G817-F817+1</f>
        <v>2</v>
      </c>
    </row>
    <row r="818" customFormat="false" ht="15" hidden="false" customHeight="false" outlineLevel="0" collapsed="false">
      <c r="A818" s="5" t="s">
        <v>1877</v>
      </c>
      <c r="B818" s="5" t="s">
        <v>475</v>
      </c>
      <c r="C818" s="7" t="n">
        <v>45382</v>
      </c>
      <c r="D818" s="8" t="n">
        <v>5462</v>
      </c>
      <c r="E818" s="5" t="s">
        <v>1060</v>
      </c>
      <c r="F818" s="9" t="n">
        <f aca="false">YEAR(INDEX(Sinistres!$E$2:$E$1030,MATCH(B818,Sinistres!$A$2:$A$1030,0)))</f>
        <v>2024</v>
      </c>
      <c r="G818" s="9" t="n">
        <f aca="false">YEAR(C818)</f>
        <v>2024</v>
      </c>
      <c r="H818" s="9" t="n">
        <f aca="false">G818-F818+1</f>
        <v>1</v>
      </c>
    </row>
    <row r="819" customFormat="false" ht="15" hidden="false" customHeight="false" outlineLevel="0" collapsed="false">
      <c r="A819" s="5" t="s">
        <v>1878</v>
      </c>
      <c r="B819" s="5" t="s">
        <v>476</v>
      </c>
      <c r="C819" s="7" t="n">
        <v>45845</v>
      </c>
      <c r="D819" s="8" t="n">
        <v>14707</v>
      </c>
      <c r="E819" s="5" t="s">
        <v>1060</v>
      </c>
      <c r="F819" s="9" t="n">
        <f aca="false">YEAR(INDEX(Sinistres!$E$2:$E$1030,MATCH(B819,Sinistres!$A$2:$A$1030,0)))</f>
        <v>2024</v>
      </c>
      <c r="G819" s="9" t="n">
        <f aca="false">YEAR(C819)</f>
        <v>2025</v>
      </c>
      <c r="H819" s="9" t="n">
        <f aca="false">G819-F819+1</f>
        <v>2</v>
      </c>
    </row>
    <row r="820" customFormat="false" ht="15" hidden="false" customHeight="false" outlineLevel="0" collapsed="false">
      <c r="A820" s="5" t="s">
        <v>1879</v>
      </c>
      <c r="B820" s="5" t="s">
        <v>476</v>
      </c>
      <c r="C820" s="7" t="n">
        <v>45945</v>
      </c>
      <c r="D820" s="8" t="n">
        <v>16462</v>
      </c>
      <c r="E820" s="5" t="s">
        <v>1060</v>
      </c>
      <c r="F820" s="9" t="n">
        <f aca="false">YEAR(INDEX(Sinistres!$E$2:$E$1030,MATCH(B820,Sinistres!$A$2:$A$1030,0)))</f>
        <v>2024</v>
      </c>
      <c r="G820" s="9" t="n">
        <f aca="false">YEAR(C820)</f>
        <v>2025</v>
      </c>
      <c r="H820" s="9" t="n">
        <f aca="false">G820-F820+1</f>
        <v>2</v>
      </c>
    </row>
    <row r="821" customFormat="false" ht="15" hidden="false" customHeight="false" outlineLevel="0" collapsed="false">
      <c r="A821" s="5" t="s">
        <v>1880</v>
      </c>
      <c r="B821" s="5" t="s">
        <v>477</v>
      </c>
      <c r="C821" s="7" t="n">
        <v>45610</v>
      </c>
      <c r="D821" s="8" t="n">
        <v>16555</v>
      </c>
      <c r="E821" s="5" t="s">
        <v>1060</v>
      </c>
      <c r="F821" s="9" t="n">
        <f aca="false">YEAR(INDEX(Sinistres!$E$2:$E$1030,MATCH(B821,Sinistres!$A$2:$A$1030,0)))</f>
        <v>2024</v>
      </c>
      <c r="G821" s="9" t="n">
        <f aca="false">YEAR(C821)</f>
        <v>2024</v>
      </c>
      <c r="H821" s="9" t="n">
        <f aca="false">G821-F821+1</f>
        <v>1</v>
      </c>
    </row>
    <row r="822" customFormat="false" ht="15" hidden="false" customHeight="false" outlineLevel="0" collapsed="false">
      <c r="A822" s="5" t="s">
        <v>1881</v>
      </c>
      <c r="B822" s="5" t="s">
        <v>478</v>
      </c>
      <c r="C822" s="7" t="n">
        <v>45773</v>
      </c>
      <c r="D822" s="8" t="n">
        <v>148309</v>
      </c>
      <c r="E822" s="5" t="s">
        <v>1060</v>
      </c>
      <c r="F822" s="9" t="n">
        <f aca="false">YEAR(INDEX(Sinistres!$E$2:$E$1030,MATCH(B822,Sinistres!$A$2:$A$1030,0)))</f>
        <v>2024</v>
      </c>
      <c r="G822" s="9" t="n">
        <f aca="false">YEAR(C822)</f>
        <v>2025</v>
      </c>
      <c r="H822" s="9" t="n">
        <f aca="false">G822-F822+1</f>
        <v>2</v>
      </c>
    </row>
    <row r="823" customFormat="false" ht="15" hidden="false" customHeight="false" outlineLevel="0" collapsed="false">
      <c r="A823" s="5" t="s">
        <v>1882</v>
      </c>
      <c r="B823" s="5" t="s">
        <v>478</v>
      </c>
      <c r="C823" s="7" t="n">
        <v>45828</v>
      </c>
      <c r="D823" s="8" t="n">
        <v>288171</v>
      </c>
      <c r="E823" s="5" t="s">
        <v>1060</v>
      </c>
      <c r="F823" s="9" t="n">
        <f aca="false">YEAR(INDEX(Sinistres!$E$2:$E$1030,MATCH(B823,Sinistres!$A$2:$A$1030,0)))</f>
        <v>2024</v>
      </c>
      <c r="G823" s="9" t="n">
        <f aca="false">YEAR(C823)</f>
        <v>2025</v>
      </c>
      <c r="H823" s="9" t="n">
        <f aca="false">G823-F823+1</f>
        <v>2</v>
      </c>
    </row>
    <row r="824" customFormat="false" ht="15" hidden="false" customHeight="false" outlineLevel="0" collapsed="false">
      <c r="A824" s="5" t="s">
        <v>1883</v>
      </c>
      <c r="B824" s="5" t="s">
        <v>478</v>
      </c>
      <c r="C824" s="7" t="n">
        <v>45875</v>
      </c>
      <c r="D824" s="8" t="n">
        <v>47274</v>
      </c>
      <c r="E824" s="5" t="s">
        <v>1060</v>
      </c>
      <c r="F824" s="9" t="n">
        <f aca="false">YEAR(INDEX(Sinistres!$E$2:$E$1030,MATCH(B824,Sinistres!$A$2:$A$1030,0)))</f>
        <v>2024</v>
      </c>
      <c r="G824" s="9" t="n">
        <f aca="false">YEAR(C824)</f>
        <v>2025</v>
      </c>
      <c r="H824" s="9" t="n">
        <f aca="false">G824-F824+1</f>
        <v>2</v>
      </c>
    </row>
    <row r="825" customFormat="false" ht="15" hidden="false" customHeight="false" outlineLevel="0" collapsed="false">
      <c r="A825" s="5" t="s">
        <v>1884</v>
      </c>
      <c r="B825" s="5" t="s">
        <v>480</v>
      </c>
      <c r="C825" s="7" t="n">
        <v>45476</v>
      </c>
      <c r="D825" s="8" t="n">
        <v>4425</v>
      </c>
      <c r="E825" s="5" t="s">
        <v>1060</v>
      </c>
      <c r="F825" s="9" t="n">
        <f aca="false">YEAR(INDEX(Sinistres!$E$2:$E$1030,MATCH(B825,Sinistres!$A$2:$A$1030,0)))</f>
        <v>2024</v>
      </c>
      <c r="G825" s="9" t="n">
        <f aca="false">YEAR(C825)</f>
        <v>2024</v>
      </c>
      <c r="H825" s="9" t="n">
        <f aca="false">G825-F825+1</f>
        <v>1</v>
      </c>
    </row>
    <row r="826" customFormat="false" ht="15" hidden="false" customHeight="false" outlineLevel="0" collapsed="false">
      <c r="A826" s="5" t="s">
        <v>1885</v>
      </c>
      <c r="B826" s="5" t="s">
        <v>481</v>
      </c>
      <c r="C826" s="7" t="n">
        <v>45467</v>
      </c>
      <c r="D826" s="8" t="n">
        <v>9590</v>
      </c>
      <c r="E826" s="5" t="s">
        <v>1060</v>
      </c>
      <c r="F826" s="9" t="n">
        <f aca="false">YEAR(INDEX(Sinistres!$E$2:$E$1030,MATCH(B826,Sinistres!$A$2:$A$1030,0)))</f>
        <v>2024</v>
      </c>
      <c r="G826" s="9" t="n">
        <f aca="false">YEAR(C826)</f>
        <v>2024</v>
      </c>
      <c r="H826" s="9" t="n">
        <f aca="false">G826-F826+1</f>
        <v>1</v>
      </c>
    </row>
    <row r="827" customFormat="false" ht="15" hidden="false" customHeight="false" outlineLevel="0" collapsed="false">
      <c r="A827" s="5" t="s">
        <v>1886</v>
      </c>
      <c r="B827" s="5" t="s">
        <v>481</v>
      </c>
      <c r="C827" s="7" t="n">
        <v>45571</v>
      </c>
      <c r="D827" s="8" t="n">
        <v>2163</v>
      </c>
      <c r="E827" s="5" t="s">
        <v>1060</v>
      </c>
      <c r="F827" s="9" t="n">
        <f aca="false">YEAR(INDEX(Sinistres!$E$2:$E$1030,MATCH(B827,Sinistres!$A$2:$A$1030,0)))</f>
        <v>2024</v>
      </c>
      <c r="G827" s="9" t="n">
        <f aca="false">YEAR(C827)</f>
        <v>2024</v>
      </c>
      <c r="H827" s="9" t="n">
        <f aca="false">G827-F827+1</f>
        <v>1</v>
      </c>
    </row>
    <row r="828" customFormat="false" ht="15" hidden="false" customHeight="false" outlineLevel="0" collapsed="false">
      <c r="A828" s="5" t="s">
        <v>1887</v>
      </c>
      <c r="B828" s="5" t="s">
        <v>482</v>
      </c>
      <c r="C828" s="7" t="n">
        <v>45579</v>
      </c>
      <c r="D828" s="8" t="n">
        <v>2695</v>
      </c>
      <c r="E828" s="5" t="s">
        <v>1060</v>
      </c>
      <c r="F828" s="9" t="n">
        <f aca="false">YEAR(INDEX(Sinistres!$E$2:$E$1030,MATCH(B828,Sinistres!$A$2:$A$1030,0)))</f>
        <v>2024</v>
      </c>
      <c r="G828" s="9" t="n">
        <f aca="false">YEAR(C828)</f>
        <v>2024</v>
      </c>
      <c r="H828" s="9" t="n">
        <f aca="false">G828-F828+1</f>
        <v>1</v>
      </c>
    </row>
    <row r="829" customFormat="false" ht="15" hidden="false" customHeight="false" outlineLevel="0" collapsed="false">
      <c r="A829" s="5" t="s">
        <v>1888</v>
      </c>
      <c r="B829" s="5" t="s">
        <v>483</v>
      </c>
      <c r="C829" s="7" t="n">
        <v>45530</v>
      </c>
      <c r="D829" s="8" t="n">
        <v>7894</v>
      </c>
      <c r="E829" s="5" t="s">
        <v>1060</v>
      </c>
      <c r="F829" s="9" t="n">
        <f aca="false">YEAR(INDEX(Sinistres!$E$2:$E$1030,MATCH(B829,Sinistres!$A$2:$A$1030,0)))</f>
        <v>2024</v>
      </c>
      <c r="G829" s="9" t="n">
        <f aca="false">YEAR(C829)</f>
        <v>2024</v>
      </c>
      <c r="H829" s="9" t="n">
        <f aca="false">G829-F829+1</f>
        <v>1</v>
      </c>
    </row>
    <row r="830" customFormat="false" ht="15" hidden="false" customHeight="false" outlineLevel="0" collapsed="false">
      <c r="A830" s="5" t="s">
        <v>1889</v>
      </c>
      <c r="B830" s="5" t="s">
        <v>484</v>
      </c>
      <c r="C830" s="7" t="n">
        <v>45471</v>
      </c>
      <c r="D830" s="8" t="n">
        <v>8974</v>
      </c>
      <c r="E830" s="5" t="s">
        <v>1060</v>
      </c>
      <c r="F830" s="9" t="n">
        <f aca="false">YEAR(INDEX(Sinistres!$E$2:$E$1030,MATCH(B830,Sinistres!$A$2:$A$1030,0)))</f>
        <v>2024</v>
      </c>
      <c r="G830" s="9" t="n">
        <f aca="false">YEAR(C830)</f>
        <v>2024</v>
      </c>
      <c r="H830" s="9" t="n">
        <f aca="false">G830-F830+1</f>
        <v>1</v>
      </c>
    </row>
    <row r="831" customFormat="false" ht="15" hidden="false" customHeight="false" outlineLevel="0" collapsed="false">
      <c r="A831" s="5" t="s">
        <v>1890</v>
      </c>
      <c r="B831" s="5" t="s">
        <v>485</v>
      </c>
      <c r="C831" s="7" t="n">
        <v>45433</v>
      </c>
      <c r="D831" s="8" t="n">
        <v>2656</v>
      </c>
      <c r="E831" s="5" t="s">
        <v>1060</v>
      </c>
      <c r="F831" s="9" t="n">
        <f aca="false">YEAR(INDEX(Sinistres!$E$2:$E$1030,MATCH(B831,Sinistres!$A$2:$A$1030,0)))</f>
        <v>2024</v>
      </c>
      <c r="G831" s="9" t="n">
        <f aca="false">YEAR(C831)</f>
        <v>2024</v>
      </c>
      <c r="H831" s="9" t="n">
        <f aca="false">G831-F831+1</f>
        <v>1</v>
      </c>
    </row>
    <row r="832" customFormat="false" ht="15" hidden="false" customHeight="false" outlineLevel="0" collapsed="false">
      <c r="A832" s="5" t="s">
        <v>1891</v>
      </c>
      <c r="B832" s="5" t="s">
        <v>486</v>
      </c>
      <c r="C832" s="7" t="n">
        <v>45502</v>
      </c>
      <c r="D832" s="8" t="n">
        <v>17959</v>
      </c>
      <c r="E832" s="5" t="s">
        <v>1060</v>
      </c>
      <c r="F832" s="9" t="n">
        <f aca="false">YEAR(INDEX(Sinistres!$E$2:$E$1030,MATCH(B832,Sinistres!$A$2:$A$1030,0)))</f>
        <v>2024</v>
      </c>
      <c r="G832" s="9" t="n">
        <f aca="false">YEAR(C832)</f>
        <v>2024</v>
      </c>
      <c r="H832" s="9" t="n">
        <f aca="false">G832-F832+1</f>
        <v>1</v>
      </c>
    </row>
    <row r="833" customFormat="false" ht="15" hidden="false" customHeight="false" outlineLevel="0" collapsed="false">
      <c r="A833" s="5" t="s">
        <v>1892</v>
      </c>
      <c r="B833" s="5" t="s">
        <v>487</v>
      </c>
      <c r="C833" s="7" t="n">
        <v>45872</v>
      </c>
      <c r="D833" s="8" t="n">
        <v>71456</v>
      </c>
      <c r="E833" s="5" t="s">
        <v>1060</v>
      </c>
      <c r="F833" s="9" t="n">
        <f aca="false">YEAR(INDEX(Sinistres!$E$2:$E$1030,MATCH(B833,Sinistres!$A$2:$A$1030,0)))</f>
        <v>2024</v>
      </c>
      <c r="G833" s="9" t="n">
        <f aca="false">YEAR(C833)</f>
        <v>2025</v>
      </c>
      <c r="H833" s="9" t="n">
        <f aca="false">G833-F833+1</f>
        <v>2</v>
      </c>
    </row>
    <row r="834" customFormat="false" ht="15" hidden="false" customHeight="false" outlineLevel="0" collapsed="false">
      <c r="A834" s="5" t="s">
        <v>1893</v>
      </c>
      <c r="B834" s="5" t="s">
        <v>488</v>
      </c>
      <c r="C834" s="7" t="n">
        <v>45692</v>
      </c>
      <c r="D834" s="8" t="n">
        <v>5058</v>
      </c>
      <c r="E834" s="5" t="s">
        <v>1060</v>
      </c>
      <c r="F834" s="9" t="n">
        <f aca="false">YEAR(INDEX(Sinistres!$E$2:$E$1030,MATCH(B834,Sinistres!$A$2:$A$1030,0)))</f>
        <v>2024</v>
      </c>
      <c r="G834" s="9" t="n">
        <f aca="false">YEAR(C834)</f>
        <v>2025</v>
      </c>
      <c r="H834" s="9" t="n">
        <f aca="false">G834-F834+1</f>
        <v>2</v>
      </c>
    </row>
    <row r="835" customFormat="false" ht="15" hidden="false" customHeight="false" outlineLevel="0" collapsed="false">
      <c r="A835" s="5" t="s">
        <v>1894</v>
      </c>
      <c r="B835" s="5" t="s">
        <v>488</v>
      </c>
      <c r="C835" s="7" t="n">
        <v>45747</v>
      </c>
      <c r="D835" s="8" t="n">
        <v>3545</v>
      </c>
      <c r="E835" s="5" t="s">
        <v>1060</v>
      </c>
      <c r="F835" s="9" t="n">
        <f aca="false">YEAR(INDEX(Sinistres!$E$2:$E$1030,MATCH(B835,Sinistres!$A$2:$A$1030,0)))</f>
        <v>2024</v>
      </c>
      <c r="G835" s="9" t="n">
        <f aca="false">YEAR(C835)</f>
        <v>2025</v>
      </c>
      <c r="H835" s="9" t="n">
        <f aca="false">G835-F835+1</f>
        <v>2</v>
      </c>
    </row>
    <row r="836" customFormat="false" ht="15" hidden="false" customHeight="false" outlineLevel="0" collapsed="false">
      <c r="A836" s="5" t="s">
        <v>1895</v>
      </c>
      <c r="B836" s="5" t="s">
        <v>489</v>
      </c>
      <c r="C836" s="7" t="n">
        <v>45771</v>
      </c>
      <c r="D836" s="8" t="n">
        <v>15504</v>
      </c>
      <c r="E836" s="5" t="s">
        <v>1060</v>
      </c>
      <c r="F836" s="9" t="n">
        <f aca="false">YEAR(INDEX(Sinistres!$E$2:$E$1030,MATCH(B836,Sinistres!$A$2:$A$1030,0)))</f>
        <v>2024</v>
      </c>
      <c r="G836" s="9" t="n">
        <f aca="false">YEAR(C836)</f>
        <v>2025</v>
      </c>
      <c r="H836" s="9" t="n">
        <f aca="false">G836-F836+1</f>
        <v>2</v>
      </c>
    </row>
    <row r="837" customFormat="false" ht="15" hidden="false" customHeight="false" outlineLevel="0" collapsed="false">
      <c r="A837" s="5" t="s">
        <v>1896</v>
      </c>
      <c r="B837" s="5" t="s">
        <v>489</v>
      </c>
      <c r="C837" s="7" t="n">
        <v>45824</v>
      </c>
      <c r="D837" s="8" t="n">
        <v>44347</v>
      </c>
      <c r="E837" s="5" t="s">
        <v>1060</v>
      </c>
      <c r="F837" s="9" t="n">
        <f aca="false">YEAR(INDEX(Sinistres!$E$2:$E$1030,MATCH(B837,Sinistres!$A$2:$A$1030,0)))</f>
        <v>2024</v>
      </c>
      <c r="G837" s="9" t="n">
        <f aca="false">YEAR(C837)</f>
        <v>2025</v>
      </c>
      <c r="H837" s="9" t="n">
        <f aca="false">G837-F837+1</f>
        <v>2</v>
      </c>
    </row>
    <row r="838" customFormat="false" ht="15" hidden="false" customHeight="false" outlineLevel="0" collapsed="false">
      <c r="A838" s="5" t="s">
        <v>1897</v>
      </c>
      <c r="B838" s="5" t="s">
        <v>490</v>
      </c>
      <c r="C838" s="7" t="n">
        <v>45737</v>
      </c>
      <c r="D838" s="8" t="n">
        <v>27301</v>
      </c>
      <c r="E838" s="5" t="s">
        <v>1060</v>
      </c>
      <c r="F838" s="9" t="n">
        <f aca="false">YEAR(INDEX(Sinistres!$E$2:$E$1030,MATCH(B838,Sinistres!$A$2:$A$1030,0)))</f>
        <v>2024</v>
      </c>
      <c r="G838" s="9" t="n">
        <f aca="false">YEAR(C838)</f>
        <v>2025</v>
      </c>
      <c r="H838" s="9" t="n">
        <f aca="false">G838-F838+1</f>
        <v>2</v>
      </c>
    </row>
    <row r="839" customFormat="false" ht="15" hidden="false" customHeight="false" outlineLevel="0" collapsed="false">
      <c r="A839" s="5" t="s">
        <v>1898</v>
      </c>
      <c r="B839" s="5" t="s">
        <v>490</v>
      </c>
      <c r="C839" s="7" t="n">
        <v>45848</v>
      </c>
      <c r="D839" s="8" t="n">
        <v>42789</v>
      </c>
      <c r="E839" s="5" t="s">
        <v>1060</v>
      </c>
      <c r="F839" s="9" t="n">
        <f aca="false">YEAR(INDEX(Sinistres!$E$2:$E$1030,MATCH(B839,Sinistres!$A$2:$A$1030,0)))</f>
        <v>2024</v>
      </c>
      <c r="G839" s="9" t="n">
        <f aca="false">YEAR(C839)</f>
        <v>2025</v>
      </c>
      <c r="H839" s="9" t="n">
        <f aca="false">G839-F839+1</f>
        <v>2</v>
      </c>
    </row>
    <row r="840" customFormat="false" ht="15" hidden="false" customHeight="false" outlineLevel="0" collapsed="false">
      <c r="A840" s="5" t="s">
        <v>1899</v>
      </c>
      <c r="B840" s="5" t="s">
        <v>491</v>
      </c>
      <c r="C840" s="7" t="n">
        <v>45798</v>
      </c>
      <c r="D840" s="8" t="n">
        <v>55210</v>
      </c>
      <c r="E840" s="5" t="s">
        <v>1060</v>
      </c>
      <c r="F840" s="9" t="n">
        <f aca="false">YEAR(INDEX(Sinistres!$E$2:$E$1030,MATCH(B840,Sinistres!$A$2:$A$1030,0)))</f>
        <v>2024</v>
      </c>
      <c r="G840" s="9" t="n">
        <f aca="false">YEAR(C840)</f>
        <v>2025</v>
      </c>
      <c r="H840" s="9" t="n">
        <f aca="false">G840-F840+1</f>
        <v>2</v>
      </c>
    </row>
    <row r="841" customFormat="false" ht="15" hidden="false" customHeight="false" outlineLevel="0" collapsed="false">
      <c r="A841" s="5" t="s">
        <v>1900</v>
      </c>
      <c r="B841" s="5" t="s">
        <v>492</v>
      </c>
      <c r="C841" s="7" t="n">
        <v>45489</v>
      </c>
      <c r="D841" s="8" t="n">
        <v>6269</v>
      </c>
      <c r="E841" s="5" t="s">
        <v>1060</v>
      </c>
      <c r="F841" s="9" t="n">
        <f aca="false">YEAR(INDEX(Sinistres!$E$2:$E$1030,MATCH(B841,Sinistres!$A$2:$A$1030,0)))</f>
        <v>2024</v>
      </c>
      <c r="G841" s="9" t="n">
        <f aca="false">YEAR(C841)</f>
        <v>2024</v>
      </c>
      <c r="H841" s="9" t="n">
        <f aca="false">G841-F841+1</f>
        <v>1</v>
      </c>
    </row>
    <row r="842" customFormat="false" ht="15" hidden="false" customHeight="false" outlineLevel="0" collapsed="false">
      <c r="A842" s="5" t="s">
        <v>1901</v>
      </c>
      <c r="B842" s="5" t="s">
        <v>493</v>
      </c>
      <c r="C842" s="7" t="n">
        <v>45505</v>
      </c>
      <c r="D842" s="8" t="n">
        <v>11193</v>
      </c>
      <c r="E842" s="5" t="s">
        <v>1060</v>
      </c>
      <c r="F842" s="9" t="n">
        <f aca="false">YEAR(INDEX(Sinistres!$E$2:$E$1030,MATCH(B842,Sinistres!$A$2:$A$1030,0)))</f>
        <v>2024</v>
      </c>
      <c r="G842" s="9" t="n">
        <f aca="false">YEAR(C842)</f>
        <v>2024</v>
      </c>
      <c r="H842" s="9" t="n">
        <f aca="false">G842-F842+1</f>
        <v>1</v>
      </c>
    </row>
    <row r="843" customFormat="false" ht="15" hidden="false" customHeight="false" outlineLevel="0" collapsed="false">
      <c r="A843" s="5" t="s">
        <v>1902</v>
      </c>
      <c r="B843" s="5" t="s">
        <v>493</v>
      </c>
      <c r="C843" s="7" t="n">
        <v>45733</v>
      </c>
      <c r="D843" s="8" t="n">
        <v>8904</v>
      </c>
      <c r="E843" s="5" t="s">
        <v>1060</v>
      </c>
      <c r="F843" s="9" t="n">
        <f aca="false">YEAR(INDEX(Sinistres!$E$2:$E$1030,MATCH(B843,Sinistres!$A$2:$A$1030,0)))</f>
        <v>2024</v>
      </c>
      <c r="G843" s="9" t="n">
        <f aca="false">YEAR(C843)</f>
        <v>2025</v>
      </c>
      <c r="H843" s="9" t="n">
        <f aca="false">G843-F843+1</f>
        <v>2</v>
      </c>
    </row>
    <row r="844" customFormat="false" ht="15" hidden="false" customHeight="false" outlineLevel="0" collapsed="false">
      <c r="A844" s="5" t="s">
        <v>1903</v>
      </c>
      <c r="B844" s="5" t="s">
        <v>494</v>
      </c>
      <c r="C844" s="7" t="n">
        <v>45972</v>
      </c>
      <c r="D844" s="8" t="n">
        <v>3643</v>
      </c>
      <c r="E844" s="5" t="s">
        <v>1060</v>
      </c>
      <c r="F844" s="9" t="n">
        <f aca="false">YEAR(INDEX(Sinistres!$E$2:$E$1030,MATCH(B844,Sinistres!$A$2:$A$1030,0)))</f>
        <v>2024</v>
      </c>
      <c r="G844" s="9" t="n">
        <f aca="false">YEAR(C844)</f>
        <v>2025</v>
      </c>
      <c r="H844" s="9" t="n">
        <f aca="false">G844-F844+1</f>
        <v>2</v>
      </c>
    </row>
    <row r="845" customFormat="false" ht="15" hidden="false" customHeight="false" outlineLevel="0" collapsed="false">
      <c r="A845" s="5" t="s">
        <v>1904</v>
      </c>
      <c r="B845" s="5" t="s">
        <v>495</v>
      </c>
      <c r="C845" s="7" t="n">
        <v>45757</v>
      </c>
      <c r="D845" s="8" t="n">
        <v>16662</v>
      </c>
      <c r="E845" s="5" t="s">
        <v>1060</v>
      </c>
      <c r="F845" s="9" t="n">
        <f aca="false">YEAR(INDEX(Sinistres!$E$2:$E$1030,MATCH(B845,Sinistres!$A$2:$A$1030,0)))</f>
        <v>2024</v>
      </c>
      <c r="G845" s="9" t="n">
        <f aca="false">YEAR(C845)</f>
        <v>2025</v>
      </c>
      <c r="H845" s="9" t="n">
        <f aca="false">G845-F845+1</f>
        <v>2</v>
      </c>
    </row>
    <row r="846" customFormat="false" ht="15" hidden="false" customHeight="false" outlineLevel="0" collapsed="false">
      <c r="A846" s="5" t="s">
        <v>1905</v>
      </c>
      <c r="B846" s="5" t="s">
        <v>495</v>
      </c>
      <c r="C846" s="7" t="n">
        <v>45790</v>
      </c>
      <c r="D846" s="8" t="n">
        <v>35285</v>
      </c>
      <c r="E846" s="5" t="s">
        <v>1060</v>
      </c>
      <c r="F846" s="9" t="n">
        <f aca="false">YEAR(INDEX(Sinistres!$E$2:$E$1030,MATCH(B846,Sinistres!$A$2:$A$1030,0)))</f>
        <v>2024</v>
      </c>
      <c r="G846" s="9" t="n">
        <f aca="false">YEAR(C846)</f>
        <v>2025</v>
      </c>
      <c r="H846" s="9" t="n">
        <f aca="false">G846-F846+1</f>
        <v>2</v>
      </c>
    </row>
    <row r="847" customFormat="false" ht="15" hidden="false" customHeight="false" outlineLevel="0" collapsed="false">
      <c r="A847" s="5" t="s">
        <v>1906</v>
      </c>
      <c r="B847" s="5" t="s">
        <v>495</v>
      </c>
      <c r="C847" s="7" t="n">
        <v>45860</v>
      </c>
      <c r="D847" s="8" t="n">
        <v>18993</v>
      </c>
      <c r="E847" s="5" t="s">
        <v>1060</v>
      </c>
      <c r="F847" s="9" t="n">
        <f aca="false">YEAR(INDEX(Sinistres!$E$2:$E$1030,MATCH(B847,Sinistres!$A$2:$A$1030,0)))</f>
        <v>2024</v>
      </c>
      <c r="G847" s="9" t="n">
        <f aca="false">YEAR(C847)</f>
        <v>2025</v>
      </c>
      <c r="H847" s="9" t="n">
        <f aca="false">G847-F847+1</f>
        <v>2</v>
      </c>
    </row>
    <row r="848" customFormat="false" ht="15" hidden="false" customHeight="false" outlineLevel="0" collapsed="false">
      <c r="A848" s="5" t="s">
        <v>1907</v>
      </c>
      <c r="B848" s="5" t="s">
        <v>496</v>
      </c>
      <c r="C848" s="7" t="n">
        <v>45876</v>
      </c>
      <c r="D848" s="8" t="n">
        <v>34580</v>
      </c>
      <c r="E848" s="5" t="s">
        <v>1060</v>
      </c>
      <c r="F848" s="9" t="n">
        <f aca="false">YEAR(INDEX(Sinistres!$E$2:$E$1030,MATCH(B848,Sinistres!$A$2:$A$1030,0)))</f>
        <v>2024</v>
      </c>
      <c r="G848" s="9" t="n">
        <f aca="false">YEAR(C848)</f>
        <v>2025</v>
      </c>
      <c r="H848" s="9" t="n">
        <f aca="false">G848-F848+1</f>
        <v>2</v>
      </c>
    </row>
    <row r="849" customFormat="false" ht="15" hidden="false" customHeight="false" outlineLevel="0" collapsed="false">
      <c r="A849" s="5" t="s">
        <v>1908</v>
      </c>
      <c r="B849" s="5" t="s">
        <v>496</v>
      </c>
      <c r="C849" s="7" t="n">
        <v>45926</v>
      </c>
      <c r="D849" s="8" t="n">
        <v>13903</v>
      </c>
      <c r="E849" s="5" t="s">
        <v>1060</v>
      </c>
      <c r="F849" s="9" t="n">
        <f aca="false">YEAR(INDEX(Sinistres!$E$2:$E$1030,MATCH(B849,Sinistres!$A$2:$A$1030,0)))</f>
        <v>2024</v>
      </c>
      <c r="G849" s="9" t="n">
        <f aca="false">YEAR(C849)</f>
        <v>2025</v>
      </c>
      <c r="H849" s="9" t="n">
        <f aca="false">G849-F849+1</f>
        <v>2</v>
      </c>
    </row>
    <row r="850" customFormat="false" ht="15" hidden="false" customHeight="false" outlineLevel="0" collapsed="false">
      <c r="A850" s="5" t="s">
        <v>1909</v>
      </c>
      <c r="B850" s="5" t="s">
        <v>497</v>
      </c>
      <c r="C850" s="7" t="n">
        <v>45473</v>
      </c>
      <c r="D850" s="8" t="n">
        <v>4428</v>
      </c>
      <c r="E850" s="5" t="s">
        <v>1060</v>
      </c>
      <c r="F850" s="9" t="n">
        <f aca="false">YEAR(INDEX(Sinistres!$E$2:$E$1030,MATCH(B850,Sinistres!$A$2:$A$1030,0)))</f>
        <v>2024</v>
      </c>
      <c r="G850" s="9" t="n">
        <f aca="false">YEAR(C850)</f>
        <v>2024</v>
      </c>
      <c r="H850" s="9" t="n">
        <f aca="false">G850-F850+1</f>
        <v>1</v>
      </c>
    </row>
    <row r="851" customFormat="false" ht="15" hidden="false" customHeight="false" outlineLevel="0" collapsed="false">
      <c r="A851" s="5" t="s">
        <v>1910</v>
      </c>
      <c r="B851" s="5" t="s">
        <v>498</v>
      </c>
      <c r="C851" s="7" t="n">
        <v>45514</v>
      </c>
      <c r="D851" s="8" t="n">
        <v>8950</v>
      </c>
      <c r="E851" s="5" t="s">
        <v>1060</v>
      </c>
      <c r="F851" s="9" t="n">
        <f aca="false">YEAR(INDEX(Sinistres!$E$2:$E$1030,MATCH(B851,Sinistres!$A$2:$A$1030,0)))</f>
        <v>2024</v>
      </c>
      <c r="G851" s="9" t="n">
        <f aca="false">YEAR(C851)</f>
        <v>2024</v>
      </c>
      <c r="H851" s="9" t="n">
        <f aca="false">G851-F851+1</f>
        <v>1</v>
      </c>
    </row>
    <row r="852" customFormat="false" ht="15" hidden="false" customHeight="false" outlineLevel="0" collapsed="false">
      <c r="A852" s="5" t="s">
        <v>1911</v>
      </c>
      <c r="B852" s="5" t="s">
        <v>499</v>
      </c>
      <c r="C852" s="7" t="n">
        <v>45593</v>
      </c>
      <c r="D852" s="8" t="n">
        <v>11182</v>
      </c>
      <c r="E852" s="5" t="s">
        <v>1060</v>
      </c>
      <c r="F852" s="9" t="n">
        <f aca="false">YEAR(INDEX(Sinistres!$E$2:$E$1030,MATCH(B852,Sinistres!$A$2:$A$1030,0)))</f>
        <v>2024</v>
      </c>
      <c r="G852" s="9" t="n">
        <f aca="false">YEAR(C852)</f>
        <v>2024</v>
      </c>
      <c r="H852" s="9" t="n">
        <f aca="false">G852-F852+1</f>
        <v>1</v>
      </c>
    </row>
    <row r="853" customFormat="false" ht="15" hidden="false" customHeight="false" outlineLevel="0" collapsed="false">
      <c r="A853" s="5" t="s">
        <v>1912</v>
      </c>
      <c r="B853" s="5" t="s">
        <v>499</v>
      </c>
      <c r="C853" s="7" t="n">
        <v>45975</v>
      </c>
      <c r="D853" s="8" t="n">
        <v>9065</v>
      </c>
      <c r="E853" s="5" t="s">
        <v>1060</v>
      </c>
      <c r="F853" s="9" t="n">
        <f aca="false">YEAR(INDEX(Sinistres!$E$2:$E$1030,MATCH(B853,Sinistres!$A$2:$A$1030,0)))</f>
        <v>2024</v>
      </c>
      <c r="G853" s="9" t="n">
        <f aca="false">YEAR(C853)</f>
        <v>2025</v>
      </c>
      <c r="H853" s="9" t="n">
        <f aca="false">G853-F853+1</f>
        <v>2</v>
      </c>
    </row>
    <row r="854" customFormat="false" ht="15" hidden="false" customHeight="false" outlineLevel="0" collapsed="false">
      <c r="A854" s="5" t="s">
        <v>1913</v>
      </c>
      <c r="B854" s="5" t="s">
        <v>500</v>
      </c>
      <c r="C854" s="7" t="n">
        <v>45370</v>
      </c>
      <c r="D854" s="8" t="n">
        <v>14045</v>
      </c>
      <c r="E854" s="5" t="s">
        <v>1060</v>
      </c>
      <c r="F854" s="9" t="n">
        <f aca="false">YEAR(INDEX(Sinistres!$E$2:$E$1030,MATCH(B854,Sinistres!$A$2:$A$1030,0)))</f>
        <v>2024</v>
      </c>
      <c r="G854" s="9" t="n">
        <f aca="false">YEAR(C854)</f>
        <v>2024</v>
      </c>
      <c r="H854" s="9" t="n">
        <f aca="false">G854-F854+1</f>
        <v>1</v>
      </c>
    </row>
    <row r="855" customFormat="false" ht="15" hidden="false" customHeight="false" outlineLevel="0" collapsed="false">
      <c r="A855" s="5" t="s">
        <v>1914</v>
      </c>
      <c r="B855" s="5" t="s">
        <v>501</v>
      </c>
      <c r="C855" s="7" t="n">
        <v>45592</v>
      </c>
      <c r="D855" s="8" t="n">
        <v>11915</v>
      </c>
      <c r="E855" s="5" t="s">
        <v>1060</v>
      </c>
      <c r="F855" s="9" t="n">
        <f aca="false">YEAR(INDEX(Sinistres!$E$2:$E$1030,MATCH(B855,Sinistres!$A$2:$A$1030,0)))</f>
        <v>2024</v>
      </c>
      <c r="G855" s="9" t="n">
        <f aca="false">YEAR(C855)</f>
        <v>2024</v>
      </c>
      <c r="H855" s="9" t="n">
        <f aca="false">G855-F855+1</f>
        <v>1</v>
      </c>
    </row>
    <row r="856" customFormat="false" ht="15" hidden="false" customHeight="false" outlineLevel="0" collapsed="false">
      <c r="A856" s="5" t="s">
        <v>1915</v>
      </c>
      <c r="B856" s="5" t="s">
        <v>502</v>
      </c>
      <c r="C856" s="7" t="n">
        <v>45527</v>
      </c>
      <c r="D856" s="8" t="n">
        <v>29498</v>
      </c>
      <c r="E856" s="5" t="s">
        <v>1060</v>
      </c>
      <c r="F856" s="9" t="n">
        <f aca="false">YEAR(INDEX(Sinistres!$E$2:$E$1030,MATCH(B856,Sinistres!$A$2:$A$1030,0)))</f>
        <v>2024</v>
      </c>
      <c r="G856" s="9" t="n">
        <f aca="false">YEAR(C856)</f>
        <v>2024</v>
      </c>
      <c r="H856" s="9" t="n">
        <f aca="false">G856-F856+1</f>
        <v>1</v>
      </c>
    </row>
    <row r="857" customFormat="false" ht="15" hidden="false" customHeight="false" outlineLevel="0" collapsed="false">
      <c r="A857" s="5" t="s">
        <v>1916</v>
      </c>
      <c r="B857" s="5" t="s">
        <v>502</v>
      </c>
      <c r="C857" s="7" t="n">
        <v>45587</v>
      </c>
      <c r="D857" s="8" t="n">
        <v>109255</v>
      </c>
      <c r="E857" s="5" t="s">
        <v>1060</v>
      </c>
      <c r="F857" s="9" t="n">
        <f aca="false">YEAR(INDEX(Sinistres!$E$2:$E$1030,MATCH(B857,Sinistres!$A$2:$A$1030,0)))</f>
        <v>2024</v>
      </c>
      <c r="G857" s="9" t="n">
        <f aca="false">YEAR(C857)</f>
        <v>2024</v>
      </c>
      <c r="H857" s="9" t="n">
        <f aca="false">G857-F857+1</f>
        <v>1</v>
      </c>
    </row>
    <row r="858" customFormat="false" ht="15" hidden="false" customHeight="false" outlineLevel="0" collapsed="false">
      <c r="A858" s="5" t="s">
        <v>1917</v>
      </c>
      <c r="B858" s="5" t="s">
        <v>503</v>
      </c>
      <c r="C858" s="7" t="n">
        <v>45471</v>
      </c>
      <c r="D858" s="8" t="n">
        <v>10263</v>
      </c>
      <c r="E858" s="5" t="s">
        <v>1060</v>
      </c>
      <c r="F858" s="9" t="n">
        <f aca="false">YEAR(INDEX(Sinistres!$E$2:$E$1030,MATCH(B858,Sinistres!$A$2:$A$1030,0)))</f>
        <v>2024</v>
      </c>
      <c r="G858" s="9" t="n">
        <f aca="false">YEAR(C858)</f>
        <v>2024</v>
      </c>
      <c r="H858" s="9" t="n">
        <f aca="false">G858-F858+1</f>
        <v>1</v>
      </c>
    </row>
    <row r="859" customFormat="false" ht="15" hidden="false" customHeight="false" outlineLevel="0" collapsed="false">
      <c r="A859" s="5" t="s">
        <v>1918</v>
      </c>
      <c r="B859" s="5" t="s">
        <v>504</v>
      </c>
      <c r="C859" s="7" t="n">
        <v>45485</v>
      </c>
      <c r="D859" s="8" t="n">
        <v>8579</v>
      </c>
      <c r="E859" s="5" t="s">
        <v>1060</v>
      </c>
      <c r="F859" s="9" t="n">
        <f aca="false">YEAR(INDEX(Sinistres!$E$2:$E$1030,MATCH(B859,Sinistres!$A$2:$A$1030,0)))</f>
        <v>2024</v>
      </c>
      <c r="G859" s="9" t="n">
        <f aca="false">YEAR(C859)</f>
        <v>2024</v>
      </c>
      <c r="H859" s="9" t="n">
        <f aca="false">G859-F859+1</f>
        <v>1</v>
      </c>
    </row>
    <row r="860" customFormat="false" ht="15" hidden="false" customHeight="false" outlineLevel="0" collapsed="false">
      <c r="A860" s="5" t="s">
        <v>1919</v>
      </c>
      <c r="B860" s="5" t="s">
        <v>505</v>
      </c>
      <c r="C860" s="7" t="n">
        <v>45686</v>
      </c>
      <c r="D860" s="8" t="n">
        <v>14410</v>
      </c>
      <c r="E860" s="5" t="s">
        <v>1060</v>
      </c>
      <c r="F860" s="9" t="n">
        <f aca="false">YEAR(INDEX(Sinistres!$E$2:$E$1030,MATCH(B860,Sinistres!$A$2:$A$1030,0)))</f>
        <v>2024</v>
      </c>
      <c r="G860" s="9" t="n">
        <f aca="false">YEAR(C860)</f>
        <v>2025</v>
      </c>
      <c r="H860" s="9" t="n">
        <f aca="false">G860-F860+1</f>
        <v>2</v>
      </c>
    </row>
    <row r="861" customFormat="false" ht="15" hidden="false" customHeight="false" outlineLevel="0" collapsed="false">
      <c r="A861" s="5" t="s">
        <v>1920</v>
      </c>
      <c r="B861" s="5" t="s">
        <v>505</v>
      </c>
      <c r="C861" s="7" t="n">
        <v>45993</v>
      </c>
      <c r="D861" s="8" t="n">
        <v>1526</v>
      </c>
      <c r="E861" s="5" t="s">
        <v>1060</v>
      </c>
      <c r="F861" s="9" t="n">
        <f aca="false">YEAR(INDEX(Sinistres!$E$2:$E$1030,MATCH(B861,Sinistres!$A$2:$A$1030,0)))</f>
        <v>2024</v>
      </c>
      <c r="G861" s="9" t="n">
        <f aca="false">YEAR(C861)</f>
        <v>2025</v>
      </c>
      <c r="H861" s="9" t="n">
        <f aca="false">G861-F861+1</f>
        <v>2</v>
      </c>
    </row>
    <row r="862" customFormat="false" ht="15" hidden="false" customHeight="false" outlineLevel="0" collapsed="false">
      <c r="A862" s="5" t="s">
        <v>1921</v>
      </c>
      <c r="B862" s="5" t="s">
        <v>506</v>
      </c>
      <c r="C862" s="7" t="n">
        <v>45641</v>
      </c>
      <c r="D862" s="8" t="n">
        <v>12129</v>
      </c>
      <c r="E862" s="5" t="s">
        <v>1060</v>
      </c>
      <c r="F862" s="9" t="n">
        <f aca="false">YEAR(INDEX(Sinistres!$E$2:$E$1030,MATCH(B862,Sinistres!$A$2:$A$1030,0)))</f>
        <v>2024</v>
      </c>
      <c r="G862" s="9" t="n">
        <f aca="false">YEAR(C862)</f>
        <v>2024</v>
      </c>
      <c r="H862" s="9" t="n">
        <f aca="false">G862-F862+1</f>
        <v>1</v>
      </c>
    </row>
    <row r="863" customFormat="false" ht="15" hidden="false" customHeight="false" outlineLevel="0" collapsed="false">
      <c r="A863" s="5" t="s">
        <v>1922</v>
      </c>
      <c r="B863" s="5" t="s">
        <v>507</v>
      </c>
      <c r="C863" s="7" t="n">
        <v>45550</v>
      </c>
      <c r="D863" s="8" t="n">
        <v>5204</v>
      </c>
      <c r="E863" s="5" t="s">
        <v>1060</v>
      </c>
      <c r="F863" s="9" t="n">
        <f aca="false">YEAR(INDEX(Sinistres!$E$2:$E$1030,MATCH(B863,Sinistres!$A$2:$A$1030,0)))</f>
        <v>2024</v>
      </c>
      <c r="G863" s="9" t="n">
        <f aca="false">YEAR(C863)</f>
        <v>2024</v>
      </c>
      <c r="H863" s="9" t="n">
        <f aca="false">G863-F863+1</f>
        <v>1</v>
      </c>
    </row>
    <row r="864" customFormat="false" ht="15" hidden="false" customHeight="false" outlineLevel="0" collapsed="false">
      <c r="A864" s="5" t="s">
        <v>1923</v>
      </c>
      <c r="B864" s="5" t="s">
        <v>508</v>
      </c>
      <c r="C864" s="7" t="n">
        <v>45522</v>
      </c>
      <c r="D864" s="8" t="n">
        <v>3899</v>
      </c>
      <c r="E864" s="5" t="s">
        <v>1060</v>
      </c>
      <c r="F864" s="9" t="n">
        <f aca="false">YEAR(INDEX(Sinistres!$E$2:$E$1030,MATCH(B864,Sinistres!$A$2:$A$1030,0)))</f>
        <v>2024</v>
      </c>
      <c r="G864" s="9" t="n">
        <f aca="false">YEAR(C864)</f>
        <v>2024</v>
      </c>
      <c r="H864" s="9" t="n">
        <f aca="false">G864-F864+1</f>
        <v>1</v>
      </c>
    </row>
    <row r="865" customFormat="false" ht="15" hidden="false" customHeight="false" outlineLevel="0" collapsed="false">
      <c r="A865" s="5" t="s">
        <v>1924</v>
      </c>
      <c r="B865" s="5" t="s">
        <v>509</v>
      </c>
      <c r="C865" s="7" t="n">
        <v>45535</v>
      </c>
      <c r="D865" s="8" t="n">
        <v>4462</v>
      </c>
      <c r="E865" s="5" t="s">
        <v>1060</v>
      </c>
      <c r="F865" s="9" t="n">
        <f aca="false">YEAR(INDEX(Sinistres!$E$2:$E$1030,MATCH(B865,Sinistres!$A$2:$A$1030,0)))</f>
        <v>2024</v>
      </c>
      <c r="G865" s="9" t="n">
        <f aca="false">YEAR(C865)</f>
        <v>2024</v>
      </c>
      <c r="H865" s="9" t="n">
        <f aca="false">G865-F865+1</f>
        <v>1</v>
      </c>
    </row>
    <row r="866" customFormat="false" ht="15" hidden="false" customHeight="false" outlineLevel="0" collapsed="false">
      <c r="A866" s="5" t="s">
        <v>1925</v>
      </c>
      <c r="B866" s="5" t="s">
        <v>510</v>
      </c>
      <c r="C866" s="7" t="n">
        <v>45705</v>
      </c>
      <c r="D866" s="8" t="n">
        <v>41659</v>
      </c>
      <c r="E866" s="5" t="s">
        <v>1060</v>
      </c>
      <c r="F866" s="9" t="n">
        <f aca="false">YEAR(INDEX(Sinistres!$E$2:$E$1030,MATCH(B866,Sinistres!$A$2:$A$1030,0)))</f>
        <v>2024</v>
      </c>
      <c r="G866" s="9" t="n">
        <f aca="false">YEAR(C866)</f>
        <v>2025</v>
      </c>
      <c r="H866" s="9" t="n">
        <f aca="false">G866-F866+1</f>
        <v>2</v>
      </c>
    </row>
    <row r="867" customFormat="false" ht="15" hidden="false" customHeight="false" outlineLevel="0" collapsed="false">
      <c r="A867" s="5" t="s">
        <v>1926</v>
      </c>
      <c r="B867" s="5" t="s">
        <v>510</v>
      </c>
      <c r="C867" s="7" t="n">
        <v>45909</v>
      </c>
      <c r="D867" s="8" t="n">
        <v>6132</v>
      </c>
      <c r="E867" s="5" t="s">
        <v>1060</v>
      </c>
      <c r="F867" s="9" t="n">
        <f aca="false">YEAR(INDEX(Sinistres!$E$2:$E$1030,MATCH(B867,Sinistres!$A$2:$A$1030,0)))</f>
        <v>2024</v>
      </c>
      <c r="G867" s="9" t="n">
        <f aca="false">YEAR(C867)</f>
        <v>2025</v>
      </c>
      <c r="H867" s="9" t="n">
        <f aca="false">G867-F867+1</f>
        <v>2</v>
      </c>
    </row>
    <row r="868" customFormat="false" ht="15" hidden="false" customHeight="false" outlineLevel="0" collapsed="false">
      <c r="A868" s="5" t="s">
        <v>1927</v>
      </c>
      <c r="B868" s="5" t="s">
        <v>511</v>
      </c>
      <c r="C868" s="7" t="n">
        <v>45654</v>
      </c>
      <c r="D868" s="8" t="n">
        <v>5335</v>
      </c>
      <c r="E868" s="5" t="s">
        <v>1060</v>
      </c>
      <c r="F868" s="9" t="n">
        <f aca="false">YEAR(INDEX(Sinistres!$E$2:$E$1030,MATCH(B868,Sinistres!$A$2:$A$1030,0)))</f>
        <v>2024</v>
      </c>
      <c r="G868" s="9" t="n">
        <f aca="false">YEAR(C868)</f>
        <v>2024</v>
      </c>
      <c r="H868" s="9" t="n">
        <f aca="false">G868-F868+1</f>
        <v>1</v>
      </c>
    </row>
    <row r="869" customFormat="false" ht="15" hidden="false" customHeight="false" outlineLevel="0" collapsed="false">
      <c r="A869" s="5" t="s">
        <v>1928</v>
      </c>
      <c r="B869" s="5" t="s">
        <v>512</v>
      </c>
      <c r="C869" s="7" t="n">
        <v>45474</v>
      </c>
      <c r="D869" s="8" t="n">
        <v>15013</v>
      </c>
      <c r="E869" s="5" t="s">
        <v>1060</v>
      </c>
      <c r="F869" s="9" t="n">
        <f aca="false">YEAR(INDEX(Sinistres!$E$2:$E$1030,MATCH(B869,Sinistres!$A$2:$A$1030,0)))</f>
        <v>2024</v>
      </c>
      <c r="G869" s="9" t="n">
        <f aca="false">YEAR(C869)</f>
        <v>2024</v>
      </c>
      <c r="H869" s="9" t="n">
        <f aca="false">G869-F869+1</f>
        <v>1</v>
      </c>
    </row>
    <row r="870" customFormat="false" ht="15" hidden="false" customHeight="false" outlineLevel="0" collapsed="false">
      <c r="A870" s="5" t="s">
        <v>1929</v>
      </c>
      <c r="B870" s="5" t="s">
        <v>512</v>
      </c>
      <c r="C870" s="7" t="n">
        <v>45522</v>
      </c>
      <c r="D870" s="8" t="n">
        <v>8997</v>
      </c>
      <c r="E870" s="5" t="s">
        <v>1060</v>
      </c>
      <c r="F870" s="9" t="n">
        <f aca="false">YEAR(INDEX(Sinistres!$E$2:$E$1030,MATCH(B870,Sinistres!$A$2:$A$1030,0)))</f>
        <v>2024</v>
      </c>
      <c r="G870" s="9" t="n">
        <f aca="false">YEAR(C870)</f>
        <v>2024</v>
      </c>
      <c r="H870" s="9" t="n">
        <f aca="false">G870-F870+1</f>
        <v>1</v>
      </c>
    </row>
    <row r="871" customFormat="false" ht="15" hidden="false" customHeight="false" outlineLevel="0" collapsed="false">
      <c r="A871" s="5" t="s">
        <v>1930</v>
      </c>
      <c r="B871" s="5" t="s">
        <v>513</v>
      </c>
      <c r="C871" s="7" t="n">
        <v>45352</v>
      </c>
      <c r="D871" s="8" t="n">
        <v>725</v>
      </c>
      <c r="E871" s="5" t="s">
        <v>1060</v>
      </c>
      <c r="F871" s="9" t="n">
        <f aca="false">YEAR(INDEX(Sinistres!$E$2:$E$1030,MATCH(B871,Sinistres!$A$2:$A$1030,0)))</f>
        <v>2024</v>
      </c>
      <c r="G871" s="9" t="n">
        <f aca="false">YEAR(C871)</f>
        <v>2024</v>
      </c>
      <c r="H871" s="9" t="n">
        <f aca="false">G871-F871+1</f>
        <v>1</v>
      </c>
    </row>
    <row r="872" customFormat="false" ht="15" hidden="false" customHeight="false" outlineLevel="0" collapsed="false">
      <c r="A872" s="5" t="s">
        <v>1931</v>
      </c>
      <c r="B872" s="5" t="s">
        <v>514</v>
      </c>
      <c r="C872" s="7" t="n">
        <v>45404</v>
      </c>
      <c r="D872" s="8" t="n">
        <v>4406</v>
      </c>
      <c r="E872" s="5" t="s">
        <v>1060</v>
      </c>
      <c r="F872" s="9" t="n">
        <f aca="false">YEAR(INDEX(Sinistres!$E$2:$E$1030,MATCH(B872,Sinistres!$A$2:$A$1030,0)))</f>
        <v>2024</v>
      </c>
      <c r="G872" s="9" t="n">
        <f aca="false">YEAR(C872)</f>
        <v>2024</v>
      </c>
      <c r="H872" s="9" t="n">
        <f aca="false">G872-F872+1</f>
        <v>1</v>
      </c>
    </row>
    <row r="873" customFormat="false" ht="15" hidden="false" customHeight="false" outlineLevel="0" collapsed="false">
      <c r="A873" s="5" t="s">
        <v>1932</v>
      </c>
      <c r="B873" s="5" t="s">
        <v>514</v>
      </c>
      <c r="C873" s="7" t="n">
        <v>45805</v>
      </c>
      <c r="D873" s="8" t="n">
        <v>40871</v>
      </c>
      <c r="E873" s="5" t="s">
        <v>1060</v>
      </c>
      <c r="F873" s="9" t="n">
        <f aca="false">YEAR(INDEX(Sinistres!$E$2:$E$1030,MATCH(B873,Sinistres!$A$2:$A$1030,0)))</f>
        <v>2024</v>
      </c>
      <c r="G873" s="9" t="n">
        <f aca="false">YEAR(C873)</f>
        <v>2025</v>
      </c>
      <c r="H873" s="9" t="n">
        <f aca="false">G873-F873+1</f>
        <v>2</v>
      </c>
    </row>
    <row r="874" customFormat="false" ht="15" hidden="false" customHeight="false" outlineLevel="0" collapsed="false">
      <c r="A874" s="5" t="s">
        <v>1933</v>
      </c>
      <c r="B874" s="5" t="s">
        <v>514</v>
      </c>
      <c r="C874" s="7" t="n">
        <v>45969</v>
      </c>
      <c r="D874" s="8" t="n">
        <v>8553</v>
      </c>
      <c r="E874" s="5" t="s">
        <v>1060</v>
      </c>
      <c r="F874" s="9" t="n">
        <f aca="false">YEAR(INDEX(Sinistres!$E$2:$E$1030,MATCH(B874,Sinistres!$A$2:$A$1030,0)))</f>
        <v>2024</v>
      </c>
      <c r="G874" s="9" t="n">
        <f aca="false">YEAR(C874)</f>
        <v>2025</v>
      </c>
      <c r="H874" s="9" t="n">
        <f aca="false">G874-F874+1</f>
        <v>2</v>
      </c>
    </row>
    <row r="875" customFormat="false" ht="15" hidden="false" customHeight="false" outlineLevel="0" collapsed="false">
      <c r="A875" s="5" t="s">
        <v>1934</v>
      </c>
      <c r="B875" s="5" t="s">
        <v>515</v>
      </c>
      <c r="C875" s="7" t="n">
        <v>45613</v>
      </c>
      <c r="D875" s="8" t="n">
        <v>11270</v>
      </c>
      <c r="E875" s="5" t="s">
        <v>1060</v>
      </c>
      <c r="F875" s="9" t="n">
        <f aca="false">YEAR(INDEX(Sinistres!$E$2:$E$1030,MATCH(B875,Sinistres!$A$2:$A$1030,0)))</f>
        <v>2024</v>
      </c>
      <c r="G875" s="9" t="n">
        <f aca="false">YEAR(C875)</f>
        <v>2024</v>
      </c>
      <c r="H875" s="9" t="n">
        <f aca="false">G875-F875+1</f>
        <v>1</v>
      </c>
    </row>
    <row r="876" customFormat="false" ht="15" hidden="false" customHeight="false" outlineLevel="0" collapsed="false">
      <c r="A876" s="5" t="s">
        <v>1935</v>
      </c>
      <c r="B876" s="5" t="s">
        <v>515</v>
      </c>
      <c r="C876" s="7" t="n">
        <v>45654</v>
      </c>
      <c r="D876" s="8" t="n">
        <v>2539</v>
      </c>
      <c r="E876" s="5" t="s">
        <v>1060</v>
      </c>
      <c r="F876" s="9" t="n">
        <f aca="false">YEAR(INDEX(Sinistres!$E$2:$E$1030,MATCH(B876,Sinistres!$A$2:$A$1030,0)))</f>
        <v>2024</v>
      </c>
      <c r="G876" s="9" t="n">
        <f aca="false">YEAR(C876)</f>
        <v>2024</v>
      </c>
      <c r="H876" s="9" t="n">
        <f aca="false">G876-F876+1</f>
        <v>1</v>
      </c>
    </row>
    <row r="877" customFormat="false" ht="15" hidden="false" customHeight="false" outlineLevel="0" collapsed="false">
      <c r="A877" s="5" t="s">
        <v>1936</v>
      </c>
      <c r="B877" s="5" t="s">
        <v>516</v>
      </c>
      <c r="C877" s="7" t="n">
        <v>45621</v>
      </c>
      <c r="D877" s="8" t="n">
        <v>18832</v>
      </c>
      <c r="E877" s="5" t="s">
        <v>1060</v>
      </c>
      <c r="F877" s="9" t="n">
        <f aca="false">YEAR(INDEX(Sinistres!$E$2:$E$1030,MATCH(B877,Sinistres!$A$2:$A$1030,0)))</f>
        <v>2024</v>
      </c>
      <c r="G877" s="9" t="n">
        <f aca="false">YEAR(C877)</f>
        <v>2024</v>
      </c>
      <c r="H877" s="9" t="n">
        <f aca="false">G877-F877+1</f>
        <v>1</v>
      </c>
    </row>
    <row r="878" customFormat="false" ht="15" hidden="false" customHeight="false" outlineLevel="0" collapsed="false">
      <c r="A878" s="5" t="s">
        <v>1937</v>
      </c>
      <c r="B878" s="5" t="s">
        <v>517</v>
      </c>
      <c r="C878" s="7" t="n">
        <v>45580</v>
      </c>
      <c r="D878" s="8" t="n">
        <v>1455</v>
      </c>
      <c r="E878" s="5" t="s">
        <v>1060</v>
      </c>
      <c r="F878" s="9" t="n">
        <f aca="false">YEAR(INDEX(Sinistres!$E$2:$E$1030,MATCH(B878,Sinistres!$A$2:$A$1030,0)))</f>
        <v>2024</v>
      </c>
      <c r="G878" s="9" t="n">
        <f aca="false">YEAR(C878)</f>
        <v>2024</v>
      </c>
      <c r="H878" s="9" t="n">
        <f aca="false">G878-F878+1</f>
        <v>1</v>
      </c>
    </row>
    <row r="879" customFormat="false" ht="15" hidden="false" customHeight="false" outlineLevel="0" collapsed="false">
      <c r="A879" s="5" t="s">
        <v>1938</v>
      </c>
      <c r="B879" s="5" t="s">
        <v>518</v>
      </c>
      <c r="C879" s="7" t="n">
        <v>45467</v>
      </c>
      <c r="D879" s="8" t="n">
        <v>6605</v>
      </c>
      <c r="E879" s="5" t="s">
        <v>1060</v>
      </c>
      <c r="F879" s="9" t="n">
        <f aca="false">YEAR(INDEX(Sinistres!$E$2:$E$1030,MATCH(B879,Sinistres!$A$2:$A$1030,0)))</f>
        <v>2024</v>
      </c>
      <c r="G879" s="9" t="n">
        <f aca="false">YEAR(C879)</f>
        <v>2024</v>
      </c>
      <c r="H879" s="9" t="n">
        <f aca="false">G879-F879+1</f>
        <v>1</v>
      </c>
    </row>
    <row r="880" customFormat="false" ht="15" hidden="false" customHeight="false" outlineLevel="0" collapsed="false">
      <c r="A880" s="5" t="s">
        <v>1939</v>
      </c>
      <c r="B880" s="5" t="s">
        <v>519</v>
      </c>
      <c r="C880" s="7" t="n">
        <v>45534</v>
      </c>
      <c r="D880" s="8" t="n">
        <v>8260</v>
      </c>
      <c r="E880" s="5" t="s">
        <v>1060</v>
      </c>
      <c r="F880" s="9" t="n">
        <f aca="false">YEAR(INDEX(Sinistres!$E$2:$E$1030,MATCH(B880,Sinistres!$A$2:$A$1030,0)))</f>
        <v>2024</v>
      </c>
      <c r="G880" s="9" t="n">
        <f aca="false">YEAR(C880)</f>
        <v>2024</v>
      </c>
      <c r="H880" s="9" t="n">
        <f aca="false">G880-F880+1</f>
        <v>1</v>
      </c>
    </row>
    <row r="881" customFormat="false" ht="15" hidden="false" customHeight="false" outlineLevel="0" collapsed="false">
      <c r="A881" s="5" t="s">
        <v>1940</v>
      </c>
      <c r="B881" s="5" t="s">
        <v>520</v>
      </c>
      <c r="C881" s="7" t="n">
        <v>45684</v>
      </c>
      <c r="D881" s="8" t="n">
        <v>16519</v>
      </c>
      <c r="E881" s="5" t="s">
        <v>1060</v>
      </c>
      <c r="F881" s="9" t="n">
        <f aca="false">YEAR(INDEX(Sinistres!$E$2:$E$1030,MATCH(B881,Sinistres!$A$2:$A$1030,0)))</f>
        <v>2024</v>
      </c>
      <c r="G881" s="9" t="n">
        <f aca="false">YEAR(C881)</f>
        <v>2025</v>
      </c>
      <c r="H881" s="9" t="n">
        <f aca="false">G881-F881+1</f>
        <v>2</v>
      </c>
    </row>
    <row r="882" customFormat="false" ht="15" hidden="false" customHeight="false" outlineLevel="0" collapsed="false">
      <c r="A882" s="5" t="s">
        <v>1941</v>
      </c>
      <c r="B882" s="5" t="s">
        <v>520</v>
      </c>
      <c r="C882" s="7" t="n">
        <v>45806</v>
      </c>
      <c r="D882" s="8" t="n">
        <v>5944</v>
      </c>
      <c r="E882" s="5" t="s">
        <v>1060</v>
      </c>
      <c r="F882" s="9" t="n">
        <f aca="false">YEAR(INDEX(Sinistres!$E$2:$E$1030,MATCH(B882,Sinistres!$A$2:$A$1030,0)))</f>
        <v>2024</v>
      </c>
      <c r="G882" s="9" t="n">
        <f aca="false">YEAR(C882)</f>
        <v>2025</v>
      </c>
      <c r="H882" s="9" t="n">
        <f aca="false">G882-F882+1</f>
        <v>2</v>
      </c>
    </row>
    <row r="883" customFormat="false" ht="15" hidden="false" customHeight="false" outlineLevel="0" collapsed="false">
      <c r="A883" s="5" t="s">
        <v>1942</v>
      </c>
      <c r="B883" s="5" t="s">
        <v>521</v>
      </c>
      <c r="C883" s="7" t="n">
        <v>45483</v>
      </c>
      <c r="D883" s="8" t="n">
        <v>18816</v>
      </c>
      <c r="E883" s="5" t="s">
        <v>1060</v>
      </c>
      <c r="F883" s="9" t="n">
        <f aca="false">YEAR(INDEX(Sinistres!$E$2:$E$1030,MATCH(B883,Sinistres!$A$2:$A$1030,0)))</f>
        <v>2024</v>
      </c>
      <c r="G883" s="9" t="n">
        <f aca="false">YEAR(C883)</f>
        <v>2024</v>
      </c>
      <c r="H883" s="9" t="n">
        <f aca="false">G883-F883+1</f>
        <v>1</v>
      </c>
    </row>
    <row r="884" customFormat="false" ht="15" hidden="false" customHeight="false" outlineLevel="0" collapsed="false">
      <c r="A884" s="5" t="s">
        <v>1943</v>
      </c>
      <c r="B884" s="5" t="s">
        <v>522</v>
      </c>
      <c r="C884" s="7" t="n">
        <v>45684</v>
      </c>
      <c r="D884" s="8" t="n">
        <v>18531</v>
      </c>
      <c r="E884" s="5" t="s">
        <v>1060</v>
      </c>
      <c r="F884" s="9" t="n">
        <f aca="false">YEAR(INDEX(Sinistres!$E$2:$E$1030,MATCH(B884,Sinistres!$A$2:$A$1030,0)))</f>
        <v>2024</v>
      </c>
      <c r="G884" s="9" t="n">
        <f aca="false">YEAR(C884)</f>
        <v>2025</v>
      </c>
      <c r="H884" s="9" t="n">
        <f aca="false">G884-F884+1</f>
        <v>2</v>
      </c>
    </row>
    <row r="885" customFormat="false" ht="15" hidden="false" customHeight="false" outlineLevel="0" collapsed="false">
      <c r="A885" s="5" t="s">
        <v>1944</v>
      </c>
      <c r="B885" s="5" t="s">
        <v>522</v>
      </c>
      <c r="C885" s="7" t="n">
        <v>45884</v>
      </c>
      <c r="D885" s="8" t="n">
        <v>10556</v>
      </c>
      <c r="E885" s="5" t="s">
        <v>1060</v>
      </c>
      <c r="F885" s="9" t="n">
        <f aca="false">YEAR(INDEX(Sinistres!$E$2:$E$1030,MATCH(B885,Sinistres!$A$2:$A$1030,0)))</f>
        <v>2024</v>
      </c>
      <c r="G885" s="9" t="n">
        <f aca="false">YEAR(C885)</f>
        <v>2025</v>
      </c>
      <c r="H885" s="9" t="n">
        <f aca="false">G885-F885+1</f>
        <v>2</v>
      </c>
    </row>
    <row r="886" customFormat="false" ht="15" hidden="false" customHeight="false" outlineLevel="0" collapsed="false">
      <c r="A886" s="5" t="s">
        <v>1945</v>
      </c>
      <c r="B886" s="5" t="s">
        <v>523</v>
      </c>
      <c r="C886" s="7" t="n">
        <v>45446</v>
      </c>
      <c r="D886" s="8" t="n">
        <v>43825</v>
      </c>
      <c r="E886" s="5" t="s">
        <v>1060</v>
      </c>
      <c r="F886" s="9" t="n">
        <f aca="false">YEAR(INDEX(Sinistres!$E$2:$E$1030,MATCH(B886,Sinistres!$A$2:$A$1030,0)))</f>
        <v>2024</v>
      </c>
      <c r="G886" s="9" t="n">
        <f aca="false">YEAR(C886)</f>
        <v>2024</v>
      </c>
      <c r="H886" s="9" t="n">
        <f aca="false">G886-F886+1</f>
        <v>1</v>
      </c>
    </row>
    <row r="887" customFormat="false" ht="15" hidden="false" customHeight="false" outlineLevel="0" collapsed="false">
      <c r="A887" s="5" t="s">
        <v>1946</v>
      </c>
      <c r="B887" s="5" t="s">
        <v>523</v>
      </c>
      <c r="C887" s="7" t="n">
        <v>45848</v>
      </c>
      <c r="D887" s="8" t="n">
        <v>26719</v>
      </c>
      <c r="E887" s="5" t="s">
        <v>1060</v>
      </c>
      <c r="F887" s="9" t="n">
        <f aca="false">YEAR(INDEX(Sinistres!$E$2:$E$1030,MATCH(B887,Sinistres!$A$2:$A$1030,0)))</f>
        <v>2024</v>
      </c>
      <c r="G887" s="9" t="n">
        <f aca="false">YEAR(C887)</f>
        <v>2025</v>
      </c>
      <c r="H887" s="9" t="n">
        <f aca="false">G887-F887+1</f>
        <v>2</v>
      </c>
    </row>
    <row r="888" customFormat="false" ht="15" hidden="false" customHeight="false" outlineLevel="0" collapsed="false">
      <c r="A888" s="5" t="s">
        <v>1947</v>
      </c>
      <c r="B888" s="5" t="s">
        <v>524</v>
      </c>
      <c r="C888" s="7" t="n">
        <v>46011</v>
      </c>
      <c r="D888" s="8" t="n">
        <v>20597</v>
      </c>
      <c r="E888" s="5" t="s">
        <v>1060</v>
      </c>
      <c r="F888" s="9" t="n">
        <f aca="false">YEAR(INDEX(Sinistres!$E$2:$E$1030,MATCH(B888,Sinistres!$A$2:$A$1030,0)))</f>
        <v>2024</v>
      </c>
      <c r="G888" s="9" t="n">
        <f aca="false">YEAR(C888)</f>
        <v>2025</v>
      </c>
      <c r="H888" s="9" t="n">
        <f aca="false">G888-F888+1</f>
        <v>2</v>
      </c>
    </row>
    <row r="889" customFormat="false" ht="15" hidden="false" customHeight="false" outlineLevel="0" collapsed="false">
      <c r="A889" s="5" t="s">
        <v>1948</v>
      </c>
      <c r="B889" s="5" t="s">
        <v>525</v>
      </c>
      <c r="C889" s="7" t="n">
        <v>45631</v>
      </c>
      <c r="D889" s="8" t="n">
        <v>6688</v>
      </c>
      <c r="E889" s="5" t="s">
        <v>1060</v>
      </c>
      <c r="F889" s="9" t="n">
        <f aca="false">YEAR(INDEX(Sinistres!$E$2:$E$1030,MATCH(B889,Sinistres!$A$2:$A$1030,0)))</f>
        <v>2024</v>
      </c>
      <c r="G889" s="9" t="n">
        <f aca="false">YEAR(C889)</f>
        <v>2024</v>
      </c>
      <c r="H889" s="9" t="n">
        <f aca="false">G889-F889+1</f>
        <v>1</v>
      </c>
    </row>
    <row r="890" customFormat="false" ht="15" hidden="false" customHeight="false" outlineLevel="0" collapsed="false">
      <c r="A890" s="5" t="s">
        <v>1949</v>
      </c>
      <c r="B890" s="5" t="s">
        <v>526</v>
      </c>
      <c r="C890" s="7" t="n">
        <v>45749</v>
      </c>
      <c r="D890" s="8" t="n">
        <v>32289</v>
      </c>
      <c r="E890" s="5" t="s">
        <v>1060</v>
      </c>
      <c r="F890" s="9" t="n">
        <f aca="false">YEAR(INDEX(Sinistres!$E$2:$E$1030,MATCH(B890,Sinistres!$A$2:$A$1030,0)))</f>
        <v>2024</v>
      </c>
      <c r="G890" s="9" t="n">
        <f aca="false">YEAR(C890)</f>
        <v>2025</v>
      </c>
      <c r="H890" s="9" t="n">
        <f aca="false">G890-F890+1</f>
        <v>2</v>
      </c>
    </row>
    <row r="891" customFormat="false" ht="15" hidden="false" customHeight="false" outlineLevel="0" collapsed="false">
      <c r="A891" s="5" t="s">
        <v>1950</v>
      </c>
      <c r="B891" s="5" t="s">
        <v>526</v>
      </c>
      <c r="C891" s="7" t="n">
        <v>45822</v>
      </c>
      <c r="D891" s="8" t="n">
        <v>62854</v>
      </c>
      <c r="E891" s="5" t="s">
        <v>1060</v>
      </c>
      <c r="F891" s="9" t="n">
        <f aca="false">YEAR(INDEX(Sinistres!$E$2:$E$1030,MATCH(B891,Sinistres!$A$2:$A$1030,0)))</f>
        <v>2024</v>
      </c>
      <c r="G891" s="9" t="n">
        <f aca="false">YEAR(C891)</f>
        <v>2025</v>
      </c>
      <c r="H891" s="9" t="n">
        <f aca="false">G891-F891+1</f>
        <v>2</v>
      </c>
    </row>
    <row r="892" customFormat="false" ht="15" hidden="false" customHeight="false" outlineLevel="0" collapsed="false">
      <c r="A892" s="5" t="s">
        <v>1951</v>
      </c>
      <c r="B892" s="5" t="s">
        <v>527</v>
      </c>
      <c r="C892" s="7" t="n">
        <v>45410</v>
      </c>
      <c r="D892" s="8" t="n">
        <v>33918</v>
      </c>
      <c r="E892" s="5" t="s">
        <v>1060</v>
      </c>
      <c r="F892" s="9" t="n">
        <f aca="false">YEAR(INDEX(Sinistres!$E$2:$E$1030,MATCH(B892,Sinistres!$A$2:$A$1030,0)))</f>
        <v>2024</v>
      </c>
      <c r="G892" s="9" t="n">
        <f aca="false">YEAR(C892)</f>
        <v>2024</v>
      </c>
      <c r="H892" s="9" t="n">
        <f aca="false">G892-F892+1</f>
        <v>1</v>
      </c>
    </row>
    <row r="893" customFormat="false" ht="15" hidden="false" customHeight="false" outlineLevel="0" collapsed="false">
      <c r="A893" s="5" t="s">
        <v>1952</v>
      </c>
      <c r="B893" s="5" t="s">
        <v>527</v>
      </c>
      <c r="C893" s="7" t="n">
        <v>45611</v>
      </c>
      <c r="D893" s="8" t="n">
        <v>33093</v>
      </c>
      <c r="E893" s="5" t="s">
        <v>1060</v>
      </c>
      <c r="F893" s="9" t="n">
        <f aca="false">YEAR(INDEX(Sinistres!$E$2:$E$1030,MATCH(B893,Sinistres!$A$2:$A$1030,0)))</f>
        <v>2024</v>
      </c>
      <c r="G893" s="9" t="n">
        <f aca="false">YEAR(C893)</f>
        <v>2024</v>
      </c>
      <c r="H893" s="9" t="n">
        <f aca="false">G893-F893+1</f>
        <v>1</v>
      </c>
    </row>
    <row r="894" customFormat="false" ht="15" hidden="false" customHeight="false" outlineLevel="0" collapsed="false">
      <c r="A894" s="5" t="s">
        <v>1953</v>
      </c>
      <c r="B894" s="5" t="s">
        <v>528</v>
      </c>
      <c r="C894" s="7" t="n">
        <v>45515</v>
      </c>
      <c r="D894" s="8" t="n">
        <v>50452</v>
      </c>
      <c r="E894" s="5" t="s">
        <v>1060</v>
      </c>
      <c r="F894" s="9" t="n">
        <f aca="false">YEAR(INDEX(Sinistres!$E$2:$E$1030,MATCH(B894,Sinistres!$A$2:$A$1030,0)))</f>
        <v>2024</v>
      </c>
      <c r="G894" s="9" t="n">
        <f aca="false">YEAR(C894)</f>
        <v>2024</v>
      </c>
      <c r="H894" s="9" t="n">
        <f aca="false">G894-F894+1</f>
        <v>1</v>
      </c>
    </row>
    <row r="895" customFormat="false" ht="15" hidden="false" customHeight="false" outlineLevel="0" collapsed="false">
      <c r="A895" s="5" t="s">
        <v>1954</v>
      </c>
      <c r="B895" s="5" t="s">
        <v>528</v>
      </c>
      <c r="C895" s="7" t="n">
        <v>45564</v>
      </c>
      <c r="D895" s="8" t="n">
        <v>53016</v>
      </c>
      <c r="E895" s="5" t="s">
        <v>1060</v>
      </c>
      <c r="F895" s="9" t="n">
        <f aca="false">YEAR(INDEX(Sinistres!$E$2:$E$1030,MATCH(B895,Sinistres!$A$2:$A$1030,0)))</f>
        <v>2024</v>
      </c>
      <c r="G895" s="9" t="n">
        <f aca="false">YEAR(C895)</f>
        <v>2024</v>
      </c>
      <c r="H895" s="9" t="n">
        <f aca="false">G895-F895+1</f>
        <v>1</v>
      </c>
    </row>
    <row r="896" customFormat="false" ht="15" hidden="false" customHeight="false" outlineLevel="0" collapsed="false">
      <c r="A896" s="5" t="s">
        <v>1955</v>
      </c>
      <c r="B896" s="5" t="s">
        <v>529</v>
      </c>
      <c r="C896" s="7" t="n">
        <v>45507</v>
      </c>
      <c r="D896" s="8" t="n">
        <v>61283</v>
      </c>
      <c r="E896" s="5" t="s">
        <v>1060</v>
      </c>
      <c r="F896" s="9" t="n">
        <f aca="false">YEAR(INDEX(Sinistres!$E$2:$E$1030,MATCH(B896,Sinistres!$A$2:$A$1030,0)))</f>
        <v>2024</v>
      </c>
      <c r="G896" s="9" t="n">
        <f aca="false">YEAR(C896)</f>
        <v>2024</v>
      </c>
      <c r="H896" s="9" t="n">
        <f aca="false">G896-F896+1</f>
        <v>1</v>
      </c>
    </row>
    <row r="897" customFormat="false" ht="15" hidden="false" customHeight="false" outlineLevel="0" collapsed="false">
      <c r="A897" s="5" t="s">
        <v>1956</v>
      </c>
      <c r="B897" s="5" t="s">
        <v>529</v>
      </c>
      <c r="C897" s="7" t="n">
        <v>45756</v>
      </c>
      <c r="D897" s="8" t="n">
        <v>111885</v>
      </c>
      <c r="E897" s="5" t="s">
        <v>1060</v>
      </c>
      <c r="F897" s="9" t="n">
        <f aca="false">YEAR(INDEX(Sinistres!$E$2:$E$1030,MATCH(B897,Sinistres!$A$2:$A$1030,0)))</f>
        <v>2024</v>
      </c>
      <c r="G897" s="9" t="n">
        <f aca="false">YEAR(C897)</f>
        <v>2025</v>
      </c>
      <c r="H897" s="9" t="n">
        <f aca="false">G897-F897+1</f>
        <v>2</v>
      </c>
    </row>
    <row r="898" customFormat="false" ht="15" hidden="false" customHeight="false" outlineLevel="0" collapsed="false">
      <c r="A898" s="5" t="s">
        <v>1957</v>
      </c>
      <c r="B898" s="5" t="s">
        <v>530</v>
      </c>
      <c r="C898" s="7" t="n">
        <v>45320</v>
      </c>
      <c r="D898" s="8" t="n">
        <v>929</v>
      </c>
      <c r="E898" s="5" t="s">
        <v>1060</v>
      </c>
      <c r="F898" s="9" t="n">
        <f aca="false">YEAR(INDEX(Sinistres!$E$2:$E$1030,MATCH(B898,Sinistres!$A$2:$A$1030,0)))</f>
        <v>2024</v>
      </c>
      <c r="G898" s="9" t="n">
        <f aca="false">YEAR(C898)</f>
        <v>2024</v>
      </c>
      <c r="H898" s="9" t="n">
        <f aca="false">G898-F898+1</f>
        <v>1</v>
      </c>
    </row>
    <row r="899" customFormat="false" ht="15" hidden="false" customHeight="false" outlineLevel="0" collapsed="false">
      <c r="A899" s="5" t="s">
        <v>1958</v>
      </c>
      <c r="B899" s="5" t="s">
        <v>531</v>
      </c>
      <c r="C899" s="7" t="n">
        <v>45616</v>
      </c>
      <c r="D899" s="8" t="n">
        <v>10839</v>
      </c>
      <c r="E899" s="5" t="s">
        <v>1060</v>
      </c>
      <c r="F899" s="9" t="n">
        <f aca="false">YEAR(INDEX(Sinistres!$E$2:$E$1030,MATCH(B899,Sinistres!$A$2:$A$1030,0)))</f>
        <v>2024</v>
      </c>
      <c r="G899" s="9" t="n">
        <f aca="false">YEAR(C899)</f>
        <v>2024</v>
      </c>
      <c r="H899" s="9" t="n">
        <f aca="false">G899-F899+1</f>
        <v>1</v>
      </c>
    </row>
    <row r="900" customFormat="false" ht="15" hidden="false" customHeight="false" outlineLevel="0" collapsed="false">
      <c r="A900" s="5" t="s">
        <v>1959</v>
      </c>
      <c r="B900" s="5" t="s">
        <v>532</v>
      </c>
      <c r="C900" s="7" t="n">
        <v>45712</v>
      </c>
      <c r="D900" s="8" t="n">
        <v>606</v>
      </c>
      <c r="E900" s="5" t="s">
        <v>1060</v>
      </c>
      <c r="F900" s="9" t="n">
        <f aca="false">YEAR(INDEX(Sinistres!$E$2:$E$1030,MATCH(B900,Sinistres!$A$2:$A$1030,0)))</f>
        <v>2024</v>
      </c>
      <c r="G900" s="9" t="n">
        <f aca="false">YEAR(C900)</f>
        <v>2025</v>
      </c>
      <c r="H900" s="9" t="n">
        <f aca="false">G900-F900+1</f>
        <v>2</v>
      </c>
    </row>
    <row r="901" customFormat="false" ht="15" hidden="false" customHeight="false" outlineLevel="0" collapsed="false">
      <c r="A901" s="5" t="s">
        <v>1960</v>
      </c>
      <c r="B901" s="5" t="s">
        <v>533</v>
      </c>
      <c r="C901" s="7" t="n">
        <v>45519</v>
      </c>
      <c r="D901" s="8" t="n">
        <v>10527</v>
      </c>
      <c r="E901" s="5" t="s">
        <v>1060</v>
      </c>
      <c r="F901" s="9" t="n">
        <f aca="false">YEAR(INDEX(Sinistres!$E$2:$E$1030,MATCH(B901,Sinistres!$A$2:$A$1030,0)))</f>
        <v>2024</v>
      </c>
      <c r="G901" s="9" t="n">
        <f aca="false">YEAR(C901)</f>
        <v>2024</v>
      </c>
      <c r="H901" s="9" t="n">
        <f aca="false">G901-F901+1</f>
        <v>1</v>
      </c>
    </row>
    <row r="902" customFormat="false" ht="15" hidden="false" customHeight="false" outlineLevel="0" collapsed="false">
      <c r="A902" s="5" t="s">
        <v>1961</v>
      </c>
      <c r="B902" s="5" t="s">
        <v>534</v>
      </c>
      <c r="C902" s="7" t="n">
        <v>45524</v>
      </c>
      <c r="D902" s="8" t="n">
        <v>7942</v>
      </c>
      <c r="E902" s="5" t="s">
        <v>1060</v>
      </c>
      <c r="F902" s="9" t="n">
        <f aca="false">YEAR(INDEX(Sinistres!$E$2:$E$1030,MATCH(B902,Sinistres!$A$2:$A$1030,0)))</f>
        <v>2024</v>
      </c>
      <c r="G902" s="9" t="n">
        <f aca="false">YEAR(C902)</f>
        <v>2024</v>
      </c>
      <c r="H902" s="9" t="n">
        <f aca="false">G902-F902+1</f>
        <v>1</v>
      </c>
    </row>
    <row r="903" customFormat="false" ht="15" hidden="false" customHeight="false" outlineLevel="0" collapsed="false">
      <c r="A903" s="5" t="s">
        <v>1962</v>
      </c>
      <c r="B903" s="5" t="s">
        <v>535</v>
      </c>
      <c r="C903" s="7" t="n">
        <v>45620</v>
      </c>
      <c r="D903" s="8" t="n">
        <v>3665</v>
      </c>
      <c r="E903" s="5" t="s">
        <v>1060</v>
      </c>
      <c r="F903" s="9" t="n">
        <f aca="false">YEAR(INDEX(Sinistres!$E$2:$E$1030,MATCH(B903,Sinistres!$A$2:$A$1030,0)))</f>
        <v>2024</v>
      </c>
      <c r="G903" s="9" t="n">
        <f aca="false">YEAR(C903)</f>
        <v>2024</v>
      </c>
      <c r="H903" s="9" t="n">
        <f aca="false">G903-F903+1</f>
        <v>1</v>
      </c>
    </row>
    <row r="904" customFormat="false" ht="15" hidden="false" customHeight="false" outlineLevel="0" collapsed="false">
      <c r="A904" s="5" t="s">
        <v>1963</v>
      </c>
      <c r="B904" s="5" t="s">
        <v>536</v>
      </c>
      <c r="C904" s="7" t="n">
        <v>45582</v>
      </c>
      <c r="D904" s="8" t="n">
        <v>992</v>
      </c>
      <c r="E904" s="5" t="s">
        <v>1060</v>
      </c>
      <c r="F904" s="9" t="n">
        <f aca="false">YEAR(INDEX(Sinistres!$E$2:$E$1030,MATCH(B904,Sinistres!$A$2:$A$1030,0)))</f>
        <v>2024</v>
      </c>
      <c r="G904" s="9" t="n">
        <f aca="false">YEAR(C904)</f>
        <v>2024</v>
      </c>
      <c r="H904" s="9" t="n">
        <f aca="false">G904-F904+1</f>
        <v>1</v>
      </c>
    </row>
    <row r="905" customFormat="false" ht="15" hidden="false" customHeight="false" outlineLevel="0" collapsed="false">
      <c r="A905" s="5" t="s">
        <v>1964</v>
      </c>
      <c r="B905" s="5" t="s">
        <v>536</v>
      </c>
      <c r="C905" s="7" t="n">
        <v>45617</v>
      </c>
      <c r="D905" s="8" t="n">
        <v>1319</v>
      </c>
      <c r="E905" s="5" t="s">
        <v>1060</v>
      </c>
      <c r="F905" s="9" t="n">
        <f aca="false">YEAR(INDEX(Sinistres!$E$2:$E$1030,MATCH(B905,Sinistres!$A$2:$A$1030,0)))</f>
        <v>2024</v>
      </c>
      <c r="G905" s="9" t="n">
        <f aca="false">YEAR(C905)</f>
        <v>2024</v>
      </c>
      <c r="H905" s="9" t="n">
        <f aca="false">G905-F905+1</f>
        <v>1</v>
      </c>
    </row>
    <row r="906" customFormat="false" ht="15" hidden="false" customHeight="false" outlineLevel="0" collapsed="false">
      <c r="A906" s="5" t="s">
        <v>1965</v>
      </c>
      <c r="B906" s="5" t="s">
        <v>537</v>
      </c>
      <c r="C906" s="7" t="n">
        <v>45683</v>
      </c>
      <c r="D906" s="8" t="n">
        <v>12809</v>
      </c>
      <c r="E906" s="5" t="s">
        <v>1060</v>
      </c>
      <c r="F906" s="9" t="n">
        <f aca="false">YEAR(INDEX(Sinistres!$E$2:$E$1030,MATCH(B906,Sinistres!$A$2:$A$1030,0)))</f>
        <v>2024</v>
      </c>
      <c r="G906" s="9" t="n">
        <f aca="false">YEAR(C906)</f>
        <v>2025</v>
      </c>
      <c r="H906" s="9" t="n">
        <f aca="false">G906-F906+1</f>
        <v>2</v>
      </c>
    </row>
    <row r="907" customFormat="false" ht="15" hidden="false" customHeight="false" outlineLevel="0" collapsed="false">
      <c r="A907" s="5" t="s">
        <v>1966</v>
      </c>
      <c r="B907" s="5" t="s">
        <v>538</v>
      </c>
      <c r="C907" s="7" t="n">
        <v>45651</v>
      </c>
      <c r="D907" s="8" t="n">
        <v>13595</v>
      </c>
      <c r="E907" s="5" t="s">
        <v>1060</v>
      </c>
      <c r="F907" s="9" t="n">
        <f aca="false">YEAR(INDEX(Sinistres!$E$2:$E$1030,MATCH(B907,Sinistres!$A$2:$A$1030,0)))</f>
        <v>2024</v>
      </c>
      <c r="G907" s="9" t="n">
        <f aca="false">YEAR(C907)</f>
        <v>2024</v>
      </c>
      <c r="H907" s="9" t="n">
        <f aca="false">G907-F907+1</f>
        <v>1</v>
      </c>
    </row>
    <row r="908" customFormat="false" ht="15" hidden="false" customHeight="false" outlineLevel="0" collapsed="false">
      <c r="A908" s="5" t="s">
        <v>1967</v>
      </c>
      <c r="B908" s="5" t="s">
        <v>539</v>
      </c>
      <c r="C908" s="7" t="n">
        <v>45803</v>
      </c>
      <c r="D908" s="8" t="n">
        <v>1972</v>
      </c>
      <c r="E908" s="5" t="s">
        <v>1060</v>
      </c>
      <c r="F908" s="9" t="n">
        <f aca="false">YEAR(INDEX(Sinistres!$E$2:$E$1030,MATCH(B908,Sinistres!$A$2:$A$1030,0)))</f>
        <v>2024</v>
      </c>
      <c r="G908" s="9" t="n">
        <f aca="false">YEAR(C908)</f>
        <v>2025</v>
      </c>
      <c r="H908" s="9" t="n">
        <f aca="false">G908-F908+1</f>
        <v>2</v>
      </c>
    </row>
    <row r="909" customFormat="false" ht="15" hidden="false" customHeight="false" outlineLevel="0" collapsed="false">
      <c r="A909" s="5" t="s">
        <v>1968</v>
      </c>
      <c r="B909" s="5" t="s">
        <v>539</v>
      </c>
      <c r="C909" s="7" t="n">
        <v>45960</v>
      </c>
      <c r="D909" s="8" t="n">
        <v>6002</v>
      </c>
      <c r="E909" s="5" t="s">
        <v>1060</v>
      </c>
      <c r="F909" s="9" t="n">
        <f aca="false">YEAR(INDEX(Sinistres!$E$2:$E$1030,MATCH(B909,Sinistres!$A$2:$A$1030,0)))</f>
        <v>2024</v>
      </c>
      <c r="G909" s="9" t="n">
        <f aca="false">YEAR(C909)</f>
        <v>2025</v>
      </c>
      <c r="H909" s="9" t="n">
        <f aca="false">G909-F909+1</f>
        <v>2</v>
      </c>
    </row>
    <row r="910" customFormat="false" ht="15" hidden="false" customHeight="false" outlineLevel="0" collapsed="false">
      <c r="A910" s="5" t="s">
        <v>1969</v>
      </c>
      <c r="B910" s="5" t="s">
        <v>540</v>
      </c>
      <c r="C910" s="7" t="n">
        <v>45570</v>
      </c>
      <c r="D910" s="8" t="n">
        <v>20512</v>
      </c>
      <c r="E910" s="5" t="s">
        <v>1060</v>
      </c>
      <c r="F910" s="9" t="n">
        <f aca="false">YEAR(INDEX(Sinistres!$E$2:$E$1030,MATCH(B910,Sinistres!$A$2:$A$1030,0)))</f>
        <v>2024</v>
      </c>
      <c r="G910" s="9" t="n">
        <f aca="false">YEAR(C910)</f>
        <v>2024</v>
      </c>
      <c r="H910" s="9" t="n">
        <f aca="false">G910-F910+1</f>
        <v>1</v>
      </c>
    </row>
    <row r="911" customFormat="false" ht="15" hidden="false" customHeight="false" outlineLevel="0" collapsed="false">
      <c r="A911" s="5" t="s">
        <v>1970</v>
      </c>
      <c r="B911" s="5" t="s">
        <v>540</v>
      </c>
      <c r="C911" s="7" t="n">
        <v>45932</v>
      </c>
      <c r="D911" s="8" t="n">
        <v>52745</v>
      </c>
      <c r="E911" s="5" t="s">
        <v>1060</v>
      </c>
      <c r="F911" s="9" t="n">
        <f aca="false">YEAR(INDEX(Sinistres!$E$2:$E$1030,MATCH(B911,Sinistres!$A$2:$A$1030,0)))</f>
        <v>2024</v>
      </c>
      <c r="G911" s="9" t="n">
        <f aca="false">YEAR(C911)</f>
        <v>2025</v>
      </c>
      <c r="H911" s="9" t="n">
        <f aca="false">G911-F911+1</f>
        <v>2</v>
      </c>
    </row>
    <row r="912" customFormat="false" ht="15" hidden="false" customHeight="false" outlineLevel="0" collapsed="false">
      <c r="A912" s="5" t="s">
        <v>1971</v>
      </c>
      <c r="B912" s="5" t="s">
        <v>541</v>
      </c>
      <c r="C912" s="7" t="n">
        <v>45897</v>
      </c>
      <c r="D912" s="8" t="n">
        <v>26898</v>
      </c>
      <c r="E912" s="5" t="s">
        <v>1060</v>
      </c>
      <c r="F912" s="9" t="n">
        <f aca="false">YEAR(INDEX(Sinistres!$E$2:$E$1030,MATCH(B912,Sinistres!$A$2:$A$1030,0)))</f>
        <v>2025</v>
      </c>
      <c r="G912" s="9" t="n">
        <f aca="false">YEAR(C912)</f>
        <v>2025</v>
      </c>
      <c r="H912" s="9" t="n">
        <f aca="false">G912-F912+1</f>
        <v>1</v>
      </c>
    </row>
    <row r="913" customFormat="false" ht="15" hidden="false" customHeight="false" outlineLevel="0" collapsed="false">
      <c r="A913" s="5" t="s">
        <v>1972</v>
      </c>
      <c r="B913" s="5" t="s">
        <v>541</v>
      </c>
      <c r="C913" s="7" t="n">
        <v>45941</v>
      </c>
      <c r="D913" s="8" t="n">
        <v>37695</v>
      </c>
      <c r="E913" s="5" t="s">
        <v>1060</v>
      </c>
      <c r="F913" s="9" t="n">
        <f aca="false">YEAR(INDEX(Sinistres!$E$2:$E$1030,MATCH(B913,Sinistres!$A$2:$A$1030,0)))</f>
        <v>2025</v>
      </c>
      <c r="G913" s="9" t="n">
        <f aca="false">YEAR(C913)</f>
        <v>2025</v>
      </c>
      <c r="H913" s="9" t="n">
        <f aca="false">G913-F913+1</f>
        <v>1</v>
      </c>
    </row>
    <row r="914" customFormat="false" ht="15" hidden="false" customHeight="false" outlineLevel="0" collapsed="false">
      <c r="A914" s="5" t="s">
        <v>1973</v>
      </c>
      <c r="B914" s="5" t="s">
        <v>542</v>
      </c>
      <c r="C914" s="7" t="n">
        <v>45893</v>
      </c>
      <c r="D914" s="8" t="n">
        <v>7827</v>
      </c>
      <c r="E914" s="5" t="s">
        <v>1060</v>
      </c>
      <c r="F914" s="9" t="n">
        <f aca="false">YEAR(INDEX(Sinistres!$E$2:$E$1030,MATCH(B914,Sinistres!$A$2:$A$1030,0)))</f>
        <v>2025</v>
      </c>
      <c r="G914" s="9" t="n">
        <f aca="false">YEAR(C914)</f>
        <v>2025</v>
      </c>
      <c r="H914" s="9" t="n">
        <f aca="false">G914-F914+1</f>
        <v>1</v>
      </c>
    </row>
    <row r="915" customFormat="false" ht="15" hidden="false" customHeight="false" outlineLevel="0" collapsed="false">
      <c r="A915" s="5" t="s">
        <v>1974</v>
      </c>
      <c r="B915" s="5" t="s">
        <v>543</v>
      </c>
      <c r="C915" s="7" t="n">
        <v>45908</v>
      </c>
      <c r="D915" s="8" t="n">
        <v>7639</v>
      </c>
      <c r="E915" s="5" t="s">
        <v>1060</v>
      </c>
      <c r="F915" s="9" t="n">
        <f aca="false">YEAR(INDEX(Sinistres!$E$2:$E$1030,MATCH(B915,Sinistres!$A$2:$A$1030,0)))</f>
        <v>2025</v>
      </c>
      <c r="G915" s="9" t="n">
        <f aca="false">YEAR(C915)</f>
        <v>2025</v>
      </c>
      <c r="H915" s="9" t="n">
        <f aca="false">G915-F915+1</f>
        <v>1</v>
      </c>
    </row>
    <row r="916" customFormat="false" ht="15" hidden="false" customHeight="false" outlineLevel="0" collapsed="false">
      <c r="A916" s="5" t="s">
        <v>1975</v>
      </c>
      <c r="B916" s="5" t="s">
        <v>545</v>
      </c>
      <c r="C916" s="7" t="n">
        <v>45904</v>
      </c>
      <c r="D916" s="8" t="n">
        <v>6560</v>
      </c>
      <c r="E916" s="5" t="s">
        <v>1060</v>
      </c>
      <c r="F916" s="9" t="n">
        <f aca="false">YEAR(INDEX(Sinistres!$E$2:$E$1030,MATCH(B916,Sinistres!$A$2:$A$1030,0)))</f>
        <v>2025</v>
      </c>
      <c r="G916" s="9" t="n">
        <f aca="false">YEAR(C916)</f>
        <v>2025</v>
      </c>
      <c r="H916" s="9" t="n">
        <f aca="false">G916-F916+1</f>
        <v>1</v>
      </c>
    </row>
    <row r="917" customFormat="false" ht="15" hidden="false" customHeight="false" outlineLevel="0" collapsed="false">
      <c r="A917" s="5" t="s">
        <v>1976</v>
      </c>
      <c r="B917" s="5" t="s">
        <v>546</v>
      </c>
      <c r="C917" s="7" t="n">
        <v>45802</v>
      </c>
      <c r="D917" s="8" t="n">
        <v>24199</v>
      </c>
      <c r="E917" s="5" t="s">
        <v>1060</v>
      </c>
      <c r="F917" s="9" t="n">
        <f aca="false">YEAR(INDEX(Sinistres!$E$2:$E$1030,MATCH(B917,Sinistres!$A$2:$A$1030,0)))</f>
        <v>2025</v>
      </c>
      <c r="G917" s="9" t="n">
        <f aca="false">YEAR(C917)</f>
        <v>2025</v>
      </c>
      <c r="H917" s="9" t="n">
        <f aca="false">G917-F917+1</f>
        <v>1</v>
      </c>
    </row>
    <row r="918" customFormat="false" ht="15" hidden="false" customHeight="false" outlineLevel="0" collapsed="false">
      <c r="A918" s="5" t="s">
        <v>1977</v>
      </c>
      <c r="B918" s="5" t="s">
        <v>547</v>
      </c>
      <c r="C918" s="7" t="n">
        <v>45979</v>
      </c>
      <c r="D918" s="8" t="n">
        <v>17725</v>
      </c>
      <c r="E918" s="5" t="s">
        <v>1060</v>
      </c>
      <c r="F918" s="9" t="n">
        <f aca="false">YEAR(INDEX(Sinistres!$E$2:$E$1030,MATCH(B918,Sinistres!$A$2:$A$1030,0)))</f>
        <v>2025</v>
      </c>
      <c r="G918" s="9" t="n">
        <f aca="false">YEAR(C918)</f>
        <v>2025</v>
      </c>
      <c r="H918" s="9" t="n">
        <f aca="false">G918-F918+1</f>
        <v>1</v>
      </c>
    </row>
    <row r="919" customFormat="false" ht="15" hidden="false" customHeight="false" outlineLevel="0" collapsed="false">
      <c r="A919" s="5" t="s">
        <v>1978</v>
      </c>
      <c r="B919" s="5" t="s">
        <v>548</v>
      </c>
      <c r="C919" s="7" t="n">
        <v>45852</v>
      </c>
      <c r="D919" s="8" t="n">
        <v>7640</v>
      </c>
      <c r="E919" s="5" t="s">
        <v>1060</v>
      </c>
      <c r="F919" s="9" t="n">
        <f aca="false">YEAR(INDEX(Sinistres!$E$2:$E$1030,MATCH(B919,Sinistres!$A$2:$A$1030,0)))</f>
        <v>2025</v>
      </c>
      <c r="G919" s="9" t="n">
        <f aca="false">YEAR(C919)</f>
        <v>2025</v>
      </c>
      <c r="H919" s="9" t="n">
        <f aca="false">G919-F919+1</f>
        <v>1</v>
      </c>
    </row>
    <row r="920" customFormat="false" ht="15" hidden="false" customHeight="false" outlineLevel="0" collapsed="false">
      <c r="A920" s="5" t="s">
        <v>1979</v>
      </c>
      <c r="B920" s="5" t="s">
        <v>550</v>
      </c>
      <c r="C920" s="7" t="n">
        <v>45967</v>
      </c>
      <c r="D920" s="8" t="n">
        <v>7366</v>
      </c>
      <c r="E920" s="5" t="s">
        <v>1060</v>
      </c>
      <c r="F920" s="9" t="n">
        <f aca="false">YEAR(INDEX(Sinistres!$E$2:$E$1030,MATCH(B920,Sinistres!$A$2:$A$1030,0)))</f>
        <v>2025</v>
      </c>
      <c r="G920" s="9" t="n">
        <f aca="false">YEAR(C920)</f>
        <v>2025</v>
      </c>
      <c r="H920" s="9" t="n">
        <f aca="false">G920-F920+1</f>
        <v>1</v>
      </c>
    </row>
    <row r="921" customFormat="false" ht="15" hidden="false" customHeight="false" outlineLevel="0" collapsed="false">
      <c r="A921" s="5" t="s">
        <v>1980</v>
      </c>
      <c r="B921" s="5" t="s">
        <v>551</v>
      </c>
      <c r="C921" s="7" t="n">
        <v>45826</v>
      </c>
      <c r="D921" s="8" t="n">
        <v>4533</v>
      </c>
      <c r="E921" s="5" t="s">
        <v>1060</v>
      </c>
      <c r="F921" s="9" t="n">
        <f aca="false">YEAR(INDEX(Sinistres!$E$2:$E$1030,MATCH(B921,Sinistres!$A$2:$A$1030,0)))</f>
        <v>2025</v>
      </c>
      <c r="G921" s="9" t="n">
        <f aca="false">YEAR(C921)</f>
        <v>2025</v>
      </c>
      <c r="H921" s="9" t="n">
        <f aca="false">G921-F921+1</f>
        <v>1</v>
      </c>
    </row>
    <row r="922" customFormat="false" ht="15" hidden="false" customHeight="false" outlineLevel="0" collapsed="false">
      <c r="A922" s="5" t="s">
        <v>1981</v>
      </c>
      <c r="B922" s="5" t="s">
        <v>552</v>
      </c>
      <c r="C922" s="7" t="n">
        <v>45865</v>
      </c>
      <c r="D922" s="8" t="n">
        <v>8678</v>
      </c>
      <c r="E922" s="5" t="s">
        <v>1060</v>
      </c>
      <c r="F922" s="9" t="n">
        <f aca="false">YEAR(INDEX(Sinistres!$E$2:$E$1030,MATCH(B922,Sinistres!$A$2:$A$1030,0)))</f>
        <v>2025</v>
      </c>
      <c r="G922" s="9" t="n">
        <f aca="false">YEAR(C922)</f>
        <v>2025</v>
      </c>
      <c r="H922" s="9" t="n">
        <f aca="false">G922-F922+1</f>
        <v>1</v>
      </c>
    </row>
    <row r="923" customFormat="false" ht="15" hidden="false" customHeight="false" outlineLevel="0" collapsed="false">
      <c r="A923" s="5" t="s">
        <v>1982</v>
      </c>
      <c r="B923" s="5" t="s">
        <v>553</v>
      </c>
      <c r="C923" s="7" t="n">
        <v>45992</v>
      </c>
      <c r="D923" s="8" t="n">
        <v>4306</v>
      </c>
      <c r="E923" s="5" t="s">
        <v>1060</v>
      </c>
      <c r="F923" s="9" t="n">
        <f aca="false">YEAR(INDEX(Sinistres!$E$2:$E$1030,MATCH(B923,Sinistres!$A$2:$A$1030,0)))</f>
        <v>2025</v>
      </c>
      <c r="G923" s="9" t="n">
        <f aca="false">YEAR(C923)</f>
        <v>2025</v>
      </c>
      <c r="H923" s="9" t="n">
        <f aca="false">G923-F923+1</f>
        <v>1</v>
      </c>
    </row>
    <row r="924" customFormat="false" ht="15" hidden="false" customHeight="false" outlineLevel="0" collapsed="false">
      <c r="A924" s="5" t="s">
        <v>1983</v>
      </c>
      <c r="B924" s="5" t="s">
        <v>554</v>
      </c>
      <c r="C924" s="7" t="n">
        <v>45809</v>
      </c>
      <c r="D924" s="8" t="n">
        <v>13356</v>
      </c>
      <c r="E924" s="5" t="s">
        <v>1060</v>
      </c>
      <c r="F924" s="9" t="n">
        <f aca="false">YEAR(INDEX(Sinistres!$E$2:$E$1030,MATCH(B924,Sinistres!$A$2:$A$1030,0)))</f>
        <v>2025</v>
      </c>
      <c r="G924" s="9" t="n">
        <f aca="false">YEAR(C924)</f>
        <v>2025</v>
      </c>
      <c r="H924" s="9" t="n">
        <f aca="false">G924-F924+1</f>
        <v>1</v>
      </c>
    </row>
    <row r="925" customFormat="false" ht="15" hidden="false" customHeight="false" outlineLevel="0" collapsed="false">
      <c r="A925" s="5" t="s">
        <v>1984</v>
      </c>
      <c r="B925" s="5" t="s">
        <v>554</v>
      </c>
      <c r="C925" s="7" t="n">
        <v>46005</v>
      </c>
      <c r="D925" s="8" t="n">
        <v>6023</v>
      </c>
      <c r="E925" s="5" t="s">
        <v>1060</v>
      </c>
      <c r="F925" s="9" t="n">
        <f aca="false">YEAR(INDEX(Sinistres!$E$2:$E$1030,MATCH(B925,Sinistres!$A$2:$A$1030,0)))</f>
        <v>2025</v>
      </c>
      <c r="G925" s="9" t="n">
        <f aca="false">YEAR(C925)</f>
        <v>2025</v>
      </c>
      <c r="H925" s="9" t="n">
        <f aca="false">G925-F925+1</f>
        <v>1</v>
      </c>
    </row>
    <row r="926" customFormat="false" ht="15" hidden="false" customHeight="false" outlineLevel="0" collapsed="false">
      <c r="A926" s="5" t="s">
        <v>1985</v>
      </c>
      <c r="B926" s="5" t="s">
        <v>555</v>
      </c>
      <c r="C926" s="7" t="n">
        <v>45804</v>
      </c>
      <c r="D926" s="8" t="n">
        <v>984</v>
      </c>
      <c r="E926" s="5" t="s">
        <v>1060</v>
      </c>
      <c r="F926" s="9" t="n">
        <f aca="false">YEAR(INDEX(Sinistres!$E$2:$E$1030,MATCH(B926,Sinistres!$A$2:$A$1030,0)))</f>
        <v>2025</v>
      </c>
      <c r="G926" s="9" t="n">
        <f aca="false">YEAR(C926)</f>
        <v>2025</v>
      </c>
      <c r="H926" s="9" t="n">
        <f aca="false">G926-F926+1</f>
        <v>1</v>
      </c>
    </row>
    <row r="927" customFormat="false" ht="15" hidden="false" customHeight="false" outlineLevel="0" collapsed="false">
      <c r="A927" s="5" t="s">
        <v>1986</v>
      </c>
      <c r="B927" s="5" t="s">
        <v>556</v>
      </c>
      <c r="C927" s="7" t="n">
        <v>45756</v>
      </c>
      <c r="D927" s="8" t="n">
        <v>87971</v>
      </c>
      <c r="E927" s="5" t="s">
        <v>1060</v>
      </c>
      <c r="F927" s="9" t="n">
        <f aca="false">YEAR(INDEX(Sinistres!$E$2:$E$1030,MATCH(B927,Sinistres!$A$2:$A$1030,0)))</f>
        <v>2025</v>
      </c>
      <c r="G927" s="9" t="n">
        <f aca="false">YEAR(C927)</f>
        <v>2025</v>
      </c>
      <c r="H927" s="9" t="n">
        <f aca="false">G927-F927+1</f>
        <v>1</v>
      </c>
    </row>
    <row r="928" customFormat="false" ht="15" hidden="false" customHeight="false" outlineLevel="0" collapsed="false">
      <c r="A928" s="5" t="s">
        <v>1987</v>
      </c>
      <c r="B928" s="5" t="s">
        <v>556</v>
      </c>
      <c r="C928" s="7" t="n">
        <v>45832</v>
      </c>
      <c r="D928" s="8" t="n">
        <v>62032</v>
      </c>
      <c r="E928" s="5" t="s">
        <v>1060</v>
      </c>
      <c r="F928" s="9" t="n">
        <f aca="false">YEAR(INDEX(Sinistres!$E$2:$E$1030,MATCH(B928,Sinistres!$A$2:$A$1030,0)))</f>
        <v>2025</v>
      </c>
      <c r="G928" s="9" t="n">
        <f aca="false">YEAR(C928)</f>
        <v>2025</v>
      </c>
      <c r="H928" s="9" t="n">
        <f aca="false">G928-F928+1</f>
        <v>1</v>
      </c>
    </row>
    <row r="929" customFormat="false" ht="15" hidden="false" customHeight="false" outlineLevel="0" collapsed="false">
      <c r="A929" s="5" t="s">
        <v>1988</v>
      </c>
      <c r="B929" s="5" t="s">
        <v>557</v>
      </c>
      <c r="C929" s="7" t="n">
        <v>45870</v>
      </c>
      <c r="D929" s="8" t="n">
        <v>19560</v>
      </c>
      <c r="E929" s="5" t="s">
        <v>1060</v>
      </c>
      <c r="F929" s="9" t="n">
        <f aca="false">YEAR(INDEX(Sinistres!$E$2:$E$1030,MATCH(B929,Sinistres!$A$2:$A$1030,0)))</f>
        <v>2025</v>
      </c>
      <c r="G929" s="9" t="n">
        <f aca="false">YEAR(C929)</f>
        <v>2025</v>
      </c>
      <c r="H929" s="9" t="n">
        <f aca="false">G929-F929+1</f>
        <v>1</v>
      </c>
    </row>
    <row r="930" customFormat="false" ht="15" hidden="false" customHeight="false" outlineLevel="0" collapsed="false">
      <c r="A930" s="5" t="s">
        <v>1989</v>
      </c>
      <c r="B930" s="5" t="s">
        <v>559</v>
      </c>
      <c r="C930" s="7" t="n">
        <v>45992</v>
      </c>
      <c r="D930" s="8" t="n">
        <v>51401</v>
      </c>
      <c r="E930" s="5" t="s">
        <v>1060</v>
      </c>
      <c r="F930" s="9" t="n">
        <f aca="false">YEAR(INDEX(Sinistres!$E$2:$E$1030,MATCH(B930,Sinistres!$A$2:$A$1030,0)))</f>
        <v>2025</v>
      </c>
      <c r="G930" s="9" t="n">
        <f aca="false">YEAR(C930)</f>
        <v>2025</v>
      </c>
      <c r="H930" s="9" t="n">
        <f aca="false">G930-F930+1</f>
        <v>1</v>
      </c>
    </row>
    <row r="931" customFormat="false" ht="15" hidden="false" customHeight="false" outlineLevel="0" collapsed="false">
      <c r="A931" s="5" t="s">
        <v>1990</v>
      </c>
      <c r="B931" s="5" t="s">
        <v>560</v>
      </c>
      <c r="C931" s="7" t="n">
        <v>45807</v>
      </c>
      <c r="D931" s="8" t="n">
        <v>4773</v>
      </c>
      <c r="E931" s="5" t="s">
        <v>1060</v>
      </c>
      <c r="F931" s="9" t="n">
        <f aca="false">YEAR(INDEX(Sinistres!$E$2:$E$1030,MATCH(B931,Sinistres!$A$2:$A$1030,0)))</f>
        <v>2025</v>
      </c>
      <c r="G931" s="9" t="n">
        <f aca="false">YEAR(C931)</f>
        <v>2025</v>
      </c>
      <c r="H931" s="9" t="n">
        <f aca="false">G931-F931+1</f>
        <v>1</v>
      </c>
    </row>
    <row r="932" customFormat="false" ht="15" hidden="false" customHeight="false" outlineLevel="0" collapsed="false">
      <c r="A932" s="5" t="s">
        <v>1991</v>
      </c>
      <c r="B932" s="5" t="s">
        <v>561</v>
      </c>
      <c r="C932" s="7" t="n">
        <v>45831</v>
      </c>
      <c r="D932" s="8" t="n">
        <v>10261</v>
      </c>
      <c r="E932" s="5" t="s">
        <v>1060</v>
      </c>
      <c r="F932" s="9" t="n">
        <f aca="false">YEAR(INDEX(Sinistres!$E$2:$E$1030,MATCH(B932,Sinistres!$A$2:$A$1030,0)))</f>
        <v>2025</v>
      </c>
      <c r="G932" s="9" t="n">
        <f aca="false">YEAR(C932)</f>
        <v>2025</v>
      </c>
      <c r="H932" s="9" t="n">
        <f aca="false">G932-F932+1</f>
        <v>1</v>
      </c>
    </row>
    <row r="933" customFormat="false" ht="15" hidden="false" customHeight="false" outlineLevel="0" collapsed="false">
      <c r="A933" s="5" t="s">
        <v>1992</v>
      </c>
      <c r="B933" s="5" t="s">
        <v>562</v>
      </c>
      <c r="C933" s="7" t="n">
        <v>45988</v>
      </c>
      <c r="D933" s="8" t="n">
        <v>10837</v>
      </c>
      <c r="E933" s="5" t="s">
        <v>1060</v>
      </c>
      <c r="F933" s="9" t="n">
        <f aca="false">YEAR(INDEX(Sinistres!$E$2:$E$1030,MATCH(B933,Sinistres!$A$2:$A$1030,0)))</f>
        <v>2025</v>
      </c>
      <c r="G933" s="9" t="n">
        <f aca="false">YEAR(C933)</f>
        <v>2025</v>
      </c>
      <c r="H933" s="9" t="n">
        <f aca="false">G933-F933+1</f>
        <v>1</v>
      </c>
    </row>
    <row r="934" customFormat="false" ht="15" hidden="false" customHeight="false" outlineLevel="0" collapsed="false">
      <c r="A934" s="5" t="s">
        <v>1993</v>
      </c>
      <c r="B934" s="5" t="s">
        <v>563</v>
      </c>
      <c r="C934" s="7" t="n">
        <v>45700</v>
      </c>
      <c r="D934" s="8" t="n">
        <v>6337</v>
      </c>
      <c r="E934" s="5" t="s">
        <v>1060</v>
      </c>
      <c r="F934" s="9" t="n">
        <f aca="false">YEAR(INDEX(Sinistres!$E$2:$E$1030,MATCH(B934,Sinistres!$A$2:$A$1030,0)))</f>
        <v>2025</v>
      </c>
      <c r="G934" s="9" t="n">
        <f aca="false">YEAR(C934)</f>
        <v>2025</v>
      </c>
      <c r="H934" s="9" t="n">
        <f aca="false">G934-F934+1</f>
        <v>1</v>
      </c>
    </row>
    <row r="935" customFormat="false" ht="15" hidden="false" customHeight="false" outlineLevel="0" collapsed="false">
      <c r="A935" s="5" t="s">
        <v>1994</v>
      </c>
      <c r="B935" s="5" t="s">
        <v>564</v>
      </c>
      <c r="C935" s="7" t="n">
        <v>46020</v>
      </c>
      <c r="D935" s="8" t="n">
        <v>14540</v>
      </c>
      <c r="E935" s="5" t="s">
        <v>1060</v>
      </c>
      <c r="F935" s="9" t="n">
        <f aca="false">YEAR(INDEX(Sinistres!$E$2:$E$1030,MATCH(B935,Sinistres!$A$2:$A$1030,0)))</f>
        <v>2025</v>
      </c>
      <c r="G935" s="9" t="n">
        <f aca="false">YEAR(C935)</f>
        <v>2025</v>
      </c>
      <c r="H935" s="9" t="n">
        <f aca="false">G935-F935+1</f>
        <v>1</v>
      </c>
    </row>
    <row r="936" customFormat="false" ht="15" hidden="false" customHeight="false" outlineLevel="0" collapsed="false">
      <c r="A936" s="5" t="s">
        <v>1995</v>
      </c>
      <c r="B936" s="5" t="s">
        <v>566</v>
      </c>
      <c r="C936" s="7" t="n">
        <v>46020</v>
      </c>
      <c r="D936" s="8" t="n">
        <v>16535</v>
      </c>
      <c r="E936" s="5" t="s">
        <v>1060</v>
      </c>
      <c r="F936" s="9" t="n">
        <f aca="false">YEAR(INDEX(Sinistres!$E$2:$E$1030,MATCH(B936,Sinistres!$A$2:$A$1030,0)))</f>
        <v>2025</v>
      </c>
      <c r="G936" s="9" t="n">
        <f aca="false">YEAR(C936)</f>
        <v>2025</v>
      </c>
      <c r="H936" s="9" t="n">
        <f aca="false">G936-F936+1</f>
        <v>1</v>
      </c>
    </row>
    <row r="937" customFormat="false" ht="15" hidden="false" customHeight="false" outlineLevel="0" collapsed="false">
      <c r="A937" s="5" t="s">
        <v>1996</v>
      </c>
      <c r="B937" s="5" t="s">
        <v>567</v>
      </c>
      <c r="C937" s="7" t="n">
        <v>45793</v>
      </c>
      <c r="D937" s="8" t="n">
        <v>40837</v>
      </c>
      <c r="E937" s="5" t="s">
        <v>1060</v>
      </c>
      <c r="F937" s="9" t="n">
        <f aca="false">YEAR(INDEX(Sinistres!$E$2:$E$1030,MATCH(B937,Sinistres!$A$2:$A$1030,0)))</f>
        <v>2025</v>
      </c>
      <c r="G937" s="9" t="n">
        <f aca="false">YEAR(C937)</f>
        <v>2025</v>
      </c>
      <c r="H937" s="9" t="n">
        <f aca="false">G937-F937+1</f>
        <v>1</v>
      </c>
    </row>
    <row r="938" customFormat="false" ht="15" hidden="false" customHeight="false" outlineLevel="0" collapsed="false">
      <c r="A938" s="5" t="s">
        <v>1997</v>
      </c>
      <c r="B938" s="5" t="s">
        <v>567</v>
      </c>
      <c r="C938" s="7" t="n">
        <v>45909</v>
      </c>
      <c r="D938" s="8" t="n">
        <v>63968</v>
      </c>
      <c r="E938" s="5" t="s">
        <v>1060</v>
      </c>
      <c r="F938" s="9" t="n">
        <f aca="false">YEAR(INDEX(Sinistres!$E$2:$E$1030,MATCH(B938,Sinistres!$A$2:$A$1030,0)))</f>
        <v>2025</v>
      </c>
      <c r="G938" s="9" t="n">
        <f aca="false">YEAR(C938)</f>
        <v>2025</v>
      </c>
      <c r="H938" s="9" t="n">
        <f aca="false">G938-F938+1</f>
        <v>1</v>
      </c>
    </row>
    <row r="939" customFormat="false" ht="15" hidden="false" customHeight="false" outlineLevel="0" collapsed="false">
      <c r="A939" s="5" t="s">
        <v>1998</v>
      </c>
      <c r="B939" s="5" t="s">
        <v>567</v>
      </c>
      <c r="C939" s="7" t="n">
        <v>45957</v>
      </c>
      <c r="D939" s="8" t="n">
        <v>28392</v>
      </c>
      <c r="E939" s="5" t="s">
        <v>1060</v>
      </c>
      <c r="F939" s="9" t="n">
        <f aca="false">YEAR(INDEX(Sinistres!$E$2:$E$1030,MATCH(B939,Sinistres!$A$2:$A$1030,0)))</f>
        <v>2025</v>
      </c>
      <c r="G939" s="9" t="n">
        <f aca="false">YEAR(C939)</f>
        <v>2025</v>
      </c>
      <c r="H939" s="9" t="n">
        <f aca="false">G939-F939+1</f>
        <v>1</v>
      </c>
    </row>
    <row r="940" customFormat="false" ht="15" hidden="false" customHeight="false" outlineLevel="0" collapsed="false">
      <c r="A940" s="5" t="s">
        <v>1999</v>
      </c>
      <c r="B940" s="5" t="s">
        <v>569</v>
      </c>
      <c r="C940" s="7" t="n">
        <v>45992</v>
      </c>
      <c r="D940" s="8" t="n">
        <v>15739</v>
      </c>
      <c r="E940" s="5" t="s">
        <v>1060</v>
      </c>
      <c r="F940" s="9" t="n">
        <f aca="false">YEAR(INDEX(Sinistres!$E$2:$E$1030,MATCH(B940,Sinistres!$A$2:$A$1030,0)))</f>
        <v>2025</v>
      </c>
      <c r="G940" s="9" t="n">
        <f aca="false">YEAR(C940)</f>
        <v>2025</v>
      </c>
      <c r="H940" s="9" t="n">
        <f aca="false">G940-F940+1</f>
        <v>1</v>
      </c>
    </row>
    <row r="941" customFormat="false" ht="15" hidden="false" customHeight="false" outlineLevel="0" collapsed="false">
      <c r="A941" s="5" t="s">
        <v>2000</v>
      </c>
      <c r="B941" s="5" t="s">
        <v>570</v>
      </c>
      <c r="C941" s="7" t="n">
        <v>45938</v>
      </c>
      <c r="D941" s="8" t="n">
        <v>4625</v>
      </c>
      <c r="E941" s="5" t="s">
        <v>1060</v>
      </c>
      <c r="F941" s="9" t="n">
        <f aca="false">YEAR(INDEX(Sinistres!$E$2:$E$1030,MATCH(B941,Sinistres!$A$2:$A$1030,0)))</f>
        <v>2025</v>
      </c>
      <c r="G941" s="9" t="n">
        <f aca="false">YEAR(C941)</f>
        <v>2025</v>
      </c>
      <c r="H941" s="9" t="n">
        <f aca="false">G941-F941+1</f>
        <v>1</v>
      </c>
    </row>
    <row r="942" customFormat="false" ht="15" hidden="false" customHeight="false" outlineLevel="0" collapsed="false">
      <c r="A942" s="5" t="s">
        <v>2001</v>
      </c>
      <c r="B942" s="5" t="s">
        <v>571</v>
      </c>
      <c r="C942" s="7" t="n">
        <v>45993</v>
      </c>
      <c r="D942" s="8" t="n">
        <v>2414</v>
      </c>
      <c r="E942" s="5" t="s">
        <v>1060</v>
      </c>
      <c r="F942" s="9" t="n">
        <f aca="false">YEAR(INDEX(Sinistres!$E$2:$E$1030,MATCH(B942,Sinistres!$A$2:$A$1030,0)))</f>
        <v>2025</v>
      </c>
      <c r="G942" s="9" t="n">
        <f aca="false">YEAR(C942)</f>
        <v>2025</v>
      </c>
      <c r="H942" s="9" t="n">
        <f aca="false">G942-F942+1</f>
        <v>1</v>
      </c>
    </row>
    <row r="943" customFormat="false" ht="15" hidden="false" customHeight="false" outlineLevel="0" collapsed="false">
      <c r="A943" s="5" t="s">
        <v>2002</v>
      </c>
      <c r="B943" s="5" t="s">
        <v>573</v>
      </c>
      <c r="C943" s="7" t="n">
        <v>45784</v>
      </c>
      <c r="D943" s="8" t="n">
        <v>3822</v>
      </c>
      <c r="E943" s="5" t="s">
        <v>1060</v>
      </c>
      <c r="F943" s="9" t="n">
        <f aca="false">YEAR(INDEX(Sinistres!$E$2:$E$1030,MATCH(B943,Sinistres!$A$2:$A$1030,0)))</f>
        <v>2025</v>
      </c>
      <c r="G943" s="9" t="n">
        <f aca="false">YEAR(C943)</f>
        <v>2025</v>
      </c>
      <c r="H943" s="9" t="n">
        <f aca="false">G943-F943+1</f>
        <v>1</v>
      </c>
    </row>
    <row r="944" customFormat="false" ht="15" hidden="false" customHeight="false" outlineLevel="0" collapsed="false">
      <c r="A944" s="5" t="s">
        <v>2003</v>
      </c>
      <c r="B944" s="5" t="s">
        <v>574</v>
      </c>
      <c r="C944" s="7" t="n">
        <v>45740</v>
      </c>
      <c r="D944" s="8" t="n">
        <v>7454</v>
      </c>
      <c r="E944" s="5" t="s">
        <v>1060</v>
      </c>
      <c r="F944" s="9" t="n">
        <f aca="false">YEAR(INDEX(Sinistres!$E$2:$E$1030,MATCH(B944,Sinistres!$A$2:$A$1030,0)))</f>
        <v>2025</v>
      </c>
      <c r="G944" s="9" t="n">
        <f aca="false">YEAR(C944)</f>
        <v>2025</v>
      </c>
      <c r="H944" s="9" t="n">
        <f aca="false">G944-F944+1</f>
        <v>1</v>
      </c>
    </row>
    <row r="945" customFormat="false" ht="15" hidden="false" customHeight="false" outlineLevel="0" collapsed="false">
      <c r="A945" s="5" t="s">
        <v>2004</v>
      </c>
      <c r="B945" s="5" t="s">
        <v>575</v>
      </c>
      <c r="C945" s="7" t="n">
        <v>46013</v>
      </c>
      <c r="D945" s="8" t="n">
        <v>19057</v>
      </c>
      <c r="E945" s="5" t="s">
        <v>1060</v>
      </c>
      <c r="F945" s="9" t="n">
        <f aca="false">YEAR(INDEX(Sinistres!$E$2:$E$1030,MATCH(B945,Sinistres!$A$2:$A$1030,0)))</f>
        <v>2025</v>
      </c>
      <c r="G945" s="9" t="n">
        <f aca="false">YEAR(C945)</f>
        <v>2025</v>
      </c>
      <c r="H945" s="9" t="n">
        <f aca="false">G945-F945+1</f>
        <v>1</v>
      </c>
    </row>
    <row r="946" customFormat="false" ht="15" hidden="false" customHeight="false" outlineLevel="0" collapsed="false">
      <c r="A946" s="5" t="s">
        <v>2005</v>
      </c>
      <c r="B946" s="5" t="s">
        <v>576</v>
      </c>
      <c r="C946" s="7" t="n">
        <v>45957</v>
      </c>
      <c r="D946" s="8" t="n">
        <v>40478</v>
      </c>
      <c r="E946" s="5" t="s">
        <v>1060</v>
      </c>
      <c r="F946" s="9" t="n">
        <f aca="false">YEAR(INDEX(Sinistres!$E$2:$E$1030,MATCH(B946,Sinistres!$A$2:$A$1030,0)))</f>
        <v>2025</v>
      </c>
      <c r="G946" s="9" t="n">
        <f aca="false">YEAR(C946)</f>
        <v>2025</v>
      </c>
      <c r="H946" s="9" t="n">
        <f aca="false">G946-F946+1</f>
        <v>1</v>
      </c>
    </row>
    <row r="947" customFormat="false" ht="15" hidden="false" customHeight="false" outlineLevel="0" collapsed="false">
      <c r="A947" s="5" t="s">
        <v>2006</v>
      </c>
      <c r="B947" s="5" t="s">
        <v>577</v>
      </c>
      <c r="C947" s="7" t="n">
        <v>45955</v>
      </c>
      <c r="D947" s="8" t="n">
        <v>19265</v>
      </c>
      <c r="E947" s="5" t="s">
        <v>1060</v>
      </c>
      <c r="F947" s="9" t="n">
        <f aca="false">YEAR(INDEX(Sinistres!$E$2:$E$1030,MATCH(B947,Sinistres!$A$2:$A$1030,0)))</f>
        <v>2025</v>
      </c>
      <c r="G947" s="9" t="n">
        <f aca="false">YEAR(C947)</f>
        <v>2025</v>
      </c>
      <c r="H947" s="9" t="n">
        <f aca="false">G947-F947+1</f>
        <v>1</v>
      </c>
    </row>
    <row r="948" customFormat="false" ht="15" hidden="false" customHeight="false" outlineLevel="0" collapsed="false">
      <c r="A948" s="5" t="s">
        <v>2007</v>
      </c>
      <c r="B948" s="5" t="s">
        <v>578</v>
      </c>
      <c r="C948" s="7" t="n">
        <v>45848</v>
      </c>
      <c r="D948" s="8" t="n">
        <v>6230</v>
      </c>
      <c r="E948" s="5" t="s">
        <v>1060</v>
      </c>
      <c r="F948" s="9" t="n">
        <f aca="false">YEAR(INDEX(Sinistres!$E$2:$E$1030,MATCH(B948,Sinistres!$A$2:$A$1030,0)))</f>
        <v>2025</v>
      </c>
      <c r="G948" s="9" t="n">
        <f aca="false">YEAR(C948)</f>
        <v>2025</v>
      </c>
      <c r="H948" s="9" t="n">
        <f aca="false">G948-F948+1</f>
        <v>1</v>
      </c>
    </row>
    <row r="949" customFormat="false" ht="15" hidden="false" customHeight="false" outlineLevel="0" collapsed="false">
      <c r="A949" s="5" t="s">
        <v>2008</v>
      </c>
      <c r="B949" s="5" t="s">
        <v>582</v>
      </c>
      <c r="C949" s="7" t="n">
        <v>45777</v>
      </c>
      <c r="D949" s="8" t="n">
        <v>25913</v>
      </c>
      <c r="E949" s="5" t="s">
        <v>1060</v>
      </c>
      <c r="F949" s="9" t="n">
        <f aca="false">YEAR(INDEX(Sinistres!$E$2:$E$1030,MATCH(B949,Sinistres!$A$2:$A$1030,0)))</f>
        <v>2025</v>
      </c>
      <c r="G949" s="9" t="n">
        <f aca="false">YEAR(C949)</f>
        <v>2025</v>
      </c>
      <c r="H949" s="9" t="n">
        <f aca="false">G949-F949+1</f>
        <v>1</v>
      </c>
    </row>
    <row r="950" customFormat="false" ht="15" hidden="false" customHeight="false" outlineLevel="0" collapsed="false">
      <c r="A950" s="5" t="s">
        <v>2009</v>
      </c>
      <c r="B950" s="5" t="s">
        <v>582</v>
      </c>
      <c r="C950" s="7" t="n">
        <v>45798</v>
      </c>
      <c r="D950" s="8" t="n">
        <v>38726</v>
      </c>
      <c r="E950" s="5" t="s">
        <v>1060</v>
      </c>
      <c r="F950" s="9" t="n">
        <f aca="false">YEAR(INDEX(Sinistres!$E$2:$E$1030,MATCH(B950,Sinistres!$A$2:$A$1030,0)))</f>
        <v>2025</v>
      </c>
      <c r="G950" s="9" t="n">
        <f aca="false">YEAR(C950)</f>
        <v>2025</v>
      </c>
      <c r="H950" s="9" t="n">
        <f aca="false">G950-F950+1</f>
        <v>1</v>
      </c>
    </row>
    <row r="951" customFormat="false" ht="15" hidden="false" customHeight="false" outlineLevel="0" collapsed="false">
      <c r="A951" s="5" t="s">
        <v>2010</v>
      </c>
      <c r="B951" s="5" t="s">
        <v>582</v>
      </c>
      <c r="C951" s="7" t="n">
        <v>45910</v>
      </c>
      <c r="D951" s="8" t="n">
        <v>14845</v>
      </c>
      <c r="E951" s="5" t="s">
        <v>1060</v>
      </c>
      <c r="F951" s="9" t="n">
        <f aca="false">YEAR(INDEX(Sinistres!$E$2:$E$1030,MATCH(B951,Sinistres!$A$2:$A$1030,0)))</f>
        <v>2025</v>
      </c>
      <c r="G951" s="9" t="n">
        <f aca="false">YEAR(C951)</f>
        <v>2025</v>
      </c>
      <c r="H951" s="9" t="n">
        <f aca="false">G951-F951+1</f>
        <v>1</v>
      </c>
    </row>
    <row r="952" customFormat="false" ht="15" hidden="false" customHeight="false" outlineLevel="0" collapsed="false">
      <c r="A952" s="5" t="s">
        <v>2011</v>
      </c>
      <c r="B952" s="5" t="s">
        <v>583</v>
      </c>
      <c r="C952" s="7" t="n">
        <v>45969</v>
      </c>
      <c r="D952" s="8" t="n">
        <v>7356</v>
      </c>
      <c r="E952" s="5" t="s">
        <v>1060</v>
      </c>
      <c r="F952" s="9" t="n">
        <f aca="false">YEAR(INDEX(Sinistres!$E$2:$E$1030,MATCH(B952,Sinistres!$A$2:$A$1030,0)))</f>
        <v>2025</v>
      </c>
      <c r="G952" s="9" t="n">
        <f aca="false">YEAR(C952)</f>
        <v>2025</v>
      </c>
      <c r="H952" s="9" t="n">
        <f aca="false">G952-F952+1</f>
        <v>1</v>
      </c>
    </row>
    <row r="953" customFormat="false" ht="15" hidden="false" customHeight="false" outlineLevel="0" collapsed="false">
      <c r="A953" s="5" t="s">
        <v>2012</v>
      </c>
      <c r="B953" s="5" t="s">
        <v>586</v>
      </c>
      <c r="C953" s="7" t="n">
        <v>46020</v>
      </c>
      <c r="D953" s="8" t="n">
        <v>17337</v>
      </c>
      <c r="E953" s="5" t="s">
        <v>1060</v>
      </c>
      <c r="F953" s="9" t="n">
        <f aca="false">YEAR(INDEX(Sinistres!$E$2:$E$1030,MATCH(B953,Sinistres!$A$2:$A$1030,0)))</f>
        <v>2025</v>
      </c>
      <c r="G953" s="9" t="n">
        <f aca="false">YEAR(C953)</f>
        <v>2025</v>
      </c>
      <c r="H953" s="9" t="n">
        <f aca="false">G953-F953+1</f>
        <v>1</v>
      </c>
    </row>
    <row r="954" customFormat="false" ht="15" hidden="false" customHeight="false" outlineLevel="0" collapsed="false">
      <c r="A954" s="5" t="s">
        <v>2013</v>
      </c>
      <c r="B954" s="5" t="s">
        <v>587</v>
      </c>
      <c r="C954" s="7" t="n">
        <v>45939</v>
      </c>
      <c r="D954" s="8" t="n">
        <v>10044</v>
      </c>
      <c r="E954" s="5" t="s">
        <v>1060</v>
      </c>
      <c r="F954" s="9" t="n">
        <f aca="false">YEAR(INDEX(Sinistres!$E$2:$E$1030,MATCH(B954,Sinistres!$A$2:$A$1030,0)))</f>
        <v>2025</v>
      </c>
      <c r="G954" s="9" t="n">
        <f aca="false">YEAR(C954)</f>
        <v>2025</v>
      </c>
      <c r="H954" s="9" t="n">
        <f aca="false">G954-F954+1</f>
        <v>1</v>
      </c>
    </row>
    <row r="955" customFormat="false" ht="15" hidden="false" customHeight="false" outlineLevel="0" collapsed="false">
      <c r="A955" s="5" t="s">
        <v>2014</v>
      </c>
      <c r="B955" s="5" t="s">
        <v>588</v>
      </c>
      <c r="C955" s="7" t="n">
        <v>45966</v>
      </c>
      <c r="D955" s="8" t="n">
        <v>6757</v>
      </c>
      <c r="E955" s="5" t="s">
        <v>1060</v>
      </c>
      <c r="F955" s="9" t="n">
        <f aca="false">YEAR(INDEX(Sinistres!$E$2:$E$1030,MATCH(B955,Sinistres!$A$2:$A$1030,0)))</f>
        <v>2025</v>
      </c>
      <c r="G955" s="9" t="n">
        <f aca="false">YEAR(C955)</f>
        <v>2025</v>
      </c>
      <c r="H955" s="9" t="n">
        <f aca="false">G955-F955+1</f>
        <v>1</v>
      </c>
    </row>
    <row r="956" customFormat="false" ht="15" hidden="false" customHeight="false" outlineLevel="0" collapsed="false">
      <c r="A956" s="5" t="s">
        <v>2015</v>
      </c>
      <c r="B956" s="5" t="s">
        <v>589</v>
      </c>
      <c r="C956" s="7" t="n">
        <v>45742</v>
      </c>
      <c r="D956" s="8" t="n">
        <v>7363</v>
      </c>
      <c r="E956" s="5" t="s">
        <v>1060</v>
      </c>
      <c r="F956" s="9" t="n">
        <f aca="false">YEAR(INDEX(Sinistres!$E$2:$E$1030,MATCH(B956,Sinistres!$A$2:$A$1030,0)))</f>
        <v>2025</v>
      </c>
      <c r="G956" s="9" t="n">
        <f aca="false">YEAR(C956)</f>
        <v>2025</v>
      </c>
      <c r="H956" s="9" t="n">
        <f aca="false">G956-F956+1</f>
        <v>1</v>
      </c>
    </row>
    <row r="957" customFormat="false" ht="15" hidden="false" customHeight="false" outlineLevel="0" collapsed="false">
      <c r="A957" s="5" t="s">
        <v>2016</v>
      </c>
      <c r="B957" s="5" t="s">
        <v>592</v>
      </c>
      <c r="C957" s="7" t="n">
        <v>45784</v>
      </c>
      <c r="D957" s="8" t="n">
        <v>7519</v>
      </c>
      <c r="E957" s="5" t="s">
        <v>1060</v>
      </c>
      <c r="F957" s="9" t="n">
        <f aca="false">YEAR(INDEX(Sinistres!$E$2:$E$1030,MATCH(B957,Sinistres!$A$2:$A$1030,0)))</f>
        <v>2025</v>
      </c>
      <c r="G957" s="9" t="n">
        <f aca="false">YEAR(C957)</f>
        <v>2025</v>
      </c>
      <c r="H957" s="9" t="n">
        <f aca="false">G957-F957+1</f>
        <v>1</v>
      </c>
    </row>
    <row r="958" customFormat="false" ht="15" hidden="false" customHeight="false" outlineLevel="0" collapsed="false">
      <c r="A958" s="5" t="s">
        <v>2017</v>
      </c>
      <c r="B958" s="5" t="s">
        <v>592</v>
      </c>
      <c r="C958" s="7" t="n">
        <v>45849</v>
      </c>
      <c r="D958" s="8" t="n">
        <v>22903</v>
      </c>
      <c r="E958" s="5" t="s">
        <v>1060</v>
      </c>
      <c r="F958" s="9" t="n">
        <f aca="false">YEAR(INDEX(Sinistres!$E$2:$E$1030,MATCH(B958,Sinistres!$A$2:$A$1030,0)))</f>
        <v>2025</v>
      </c>
      <c r="G958" s="9" t="n">
        <f aca="false">YEAR(C958)</f>
        <v>2025</v>
      </c>
      <c r="H958" s="9" t="n">
        <f aca="false">G958-F958+1</f>
        <v>1</v>
      </c>
    </row>
    <row r="959" customFormat="false" ht="15" hidden="false" customHeight="false" outlineLevel="0" collapsed="false">
      <c r="A959" s="5" t="s">
        <v>2018</v>
      </c>
      <c r="B959" s="5" t="s">
        <v>592</v>
      </c>
      <c r="C959" s="7" t="n">
        <v>45915</v>
      </c>
      <c r="D959" s="8" t="n">
        <v>11924</v>
      </c>
      <c r="E959" s="5" t="s">
        <v>1060</v>
      </c>
      <c r="F959" s="9" t="n">
        <f aca="false">YEAR(INDEX(Sinistres!$E$2:$E$1030,MATCH(B959,Sinistres!$A$2:$A$1030,0)))</f>
        <v>2025</v>
      </c>
      <c r="G959" s="9" t="n">
        <f aca="false">YEAR(C959)</f>
        <v>2025</v>
      </c>
      <c r="H959" s="9" t="n">
        <f aca="false">G959-F959+1</f>
        <v>1</v>
      </c>
    </row>
    <row r="960" customFormat="false" ht="15" hidden="false" customHeight="false" outlineLevel="0" collapsed="false">
      <c r="A960" s="5" t="s">
        <v>2019</v>
      </c>
      <c r="B960" s="5" t="s">
        <v>593</v>
      </c>
      <c r="C960" s="7" t="n">
        <v>45877</v>
      </c>
      <c r="D960" s="8" t="n">
        <v>134306</v>
      </c>
      <c r="E960" s="5" t="s">
        <v>1060</v>
      </c>
      <c r="F960" s="9" t="n">
        <f aca="false">YEAR(INDEX(Sinistres!$E$2:$E$1030,MATCH(B960,Sinistres!$A$2:$A$1030,0)))</f>
        <v>2025</v>
      </c>
      <c r="G960" s="9" t="n">
        <f aca="false">YEAR(C960)</f>
        <v>2025</v>
      </c>
      <c r="H960" s="9" t="n">
        <f aca="false">G960-F960+1</f>
        <v>1</v>
      </c>
    </row>
    <row r="961" customFormat="false" ht="15" hidden="false" customHeight="false" outlineLevel="0" collapsed="false">
      <c r="A961" s="5" t="s">
        <v>2020</v>
      </c>
      <c r="B961" s="5" t="s">
        <v>597</v>
      </c>
      <c r="C961" s="7" t="n">
        <v>46001</v>
      </c>
      <c r="D961" s="8" t="n">
        <v>3002</v>
      </c>
      <c r="E961" s="5" t="s">
        <v>1060</v>
      </c>
      <c r="F961" s="9" t="n">
        <f aca="false">YEAR(INDEX(Sinistres!$E$2:$E$1030,MATCH(B961,Sinistres!$A$2:$A$1030,0)))</f>
        <v>2025</v>
      </c>
      <c r="G961" s="9" t="n">
        <f aca="false">YEAR(C961)</f>
        <v>2025</v>
      </c>
      <c r="H961" s="9" t="n">
        <f aca="false">G961-F961+1</f>
        <v>1</v>
      </c>
    </row>
    <row r="962" customFormat="false" ht="15" hidden="false" customHeight="false" outlineLevel="0" collapsed="false">
      <c r="A962" s="5" t="s">
        <v>2021</v>
      </c>
      <c r="B962" s="5" t="s">
        <v>598</v>
      </c>
      <c r="C962" s="7" t="n">
        <v>45955</v>
      </c>
      <c r="D962" s="8" t="n">
        <v>18986</v>
      </c>
      <c r="E962" s="5" t="s">
        <v>1060</v>
      </c>
      <c r="F962" s="9" t="n">
        <f aca="false">YEAR(INDEX(Sinistres!$E$2:$E$1030,MATCH(B962,Sinistres!$A$2:$A$1030,0)))</f>
        <v>2025</v>
      </c>
      <c r="G962" s="9" t="n">
        <f aca="false">YEAR(C962)</f>
        <v>2025</v>
      </c>
      <c r="H962" s="9" t="n">
        <f aca="false">G962-F962+1</f>
        <v>1</v>
      </c>
    </row>
    <row r="963" customFormat="false" ht="15" hidden="false" customHeight="false" outlineLevel="0" collapsed="false">
      <c r="A963" s="5" t="s">
        <v>2022</v>
      </c>
      <c r="B963" s="5" t="s">
        <v>598</v>
      </c>
      <c r="C963" s="7" t="n">
        <v>46012</v>
      </c>
      <c r="D963" s="8" t="n">
        <v>37129</v>
      </c>
      <c r="E963" s="5" t="s">
        <v>1060</v>
      </c>
      <c r="F963" s="9" t="n">
        <f aca="false">YEAR(INDEX(Sinistres!$E$2:$E$1030,MATCH(B963,Sinistres!$A$2:$A$1030,0)))</f>
        <v>2025</v>
      </c>
      <c r="G963" s="9" t="n">
        <f aca="false">YEAR(C963)</f>
        <v>2025</v>
      </c>
      <c r="H963" s="9" t="n">
        <f aca="false">G963-F963+1</f>
        <v>1</v>
      </c>
    </row>
    <row r="964" customFormat="false" ht="15" hidden="false" customHeight="false" outlineLevel="0" collapsed="false">
      <c r="A964" s="5" t="s">
        <v>2023</v>
      </c>
      <c r="B964" s="5" t="s">
        <v>599</v>
      </c>
      <c r="C964" s="7" t="n">
        <v>46008</v>
      </c>
      <c r="D964" s="8" t="n">
        <v>46165</v>
      </c>
      <c r="E964" s="5" t="s">
        <v>1060</v>
      </c>
      <c r="F964" s="9" t="n">
        <f aca="false">YEAR(INDEX(Sinistres!$E$2:$E$1030,MATCH(B964,Sinistres!$A$2:$A$1030,0)))</f>
        <v>2025</v>
      </c>
      <c r="G964" s="9" t="n">
        <f aca="false">YEAR(C964)</f>
        <v>2025</v>
      </c>
      <c r="H964" s="9" t="n">
        <f aca="false">G964-F964+1</f>
        <v>1</v>
      </c>
    </row>
    <row r="965" customFormat="false" ht="15" hidden="false" customHeight="false" outlineLevel="0" collapsed="false">
      <c r="A965" s="5" t="s">
        <v>2024</v>
      </c>
      <c r="B965" s="5" t="s">
        <v>600</v>
      </c>
      <c r="C965" s="7" t="n">
        <v>45909</v>
      </c>
      <c r="D965" s="8" t="n">
        <v>16074</v>
      </c>
      <c r="E965" s="5" t="s">
        <v>1060</v>
      </c>
      <c r="F965" s="9" t="n">
        <f aca="false">YEAR(INDEX(Sinistres!$E$2:$E$1030,MATCH(B965,Sinistres!$A$2:$A$1030,0)))</f>
        <v>2025</v>
      </c>
      <c r="G965" s="9" t="n">
        <f aca="false">YEAR(C965)</f>
        <v>2025</v>
      </c>
      <c r="H965" s="9" t="n">
        <f aca="false">G965-F965+1</f>
        <v>1</v>
      </c>
    </row>
    <row r="966" customFormat="false" ht="15" hidden="false" customHeight="false" outlineLevel="0" collapsed="false">
      <c r="A966" s="5" t="s">
        <v>2025</v>
      </c>
      <c r="B966" s="5" t="s">
        <v>601</v>
      </c>
      <c r="C966" s="7" t="n">
        <v>45983</v>
      </c>
      <c r="D966" s="8" t="n">
        <v>1887</v>
      </c>
      <c r="E966" s="5" t="s">
        <v>1060</v>
      </c>
      <c r="F966" s="9" t="n">
        <f aca="false">YEAR(INDEX(Sinistres!$E$2:$E$1030,MATCH(B966,Sinistres!$A$2:$A$1030,0)))</f>
        <v>2025</v>
      </c>
      <c r="G966" s="9" t="n">
        <f aca="false">YEAR(C966)</f>
        <v>2025</v>
      </c>
      <c r="H966" s="9" t="n">
        <f aca="false">G966-F966+1</f>
        <v>1</v>
      </c>
    </row>
    <row r="967" customFormat="false" ht="15" hidden="false" customHeight="false" outlineLevel="0" collapsed="false">
      <c r="A967" s="5" t="s">
        <v>2026</v>
      </c>
      <c r="B967" s="5" t="s">
        <v>601</v>
      </c>
      <c r="C967" s="7" t="n">
        <v>46001</v>
      </c>
      <c r="D967" s="8" t="n">
        <v>8783</v>
      </c>
      <c r="E967" s="5" t="s">
        <v>1060</v>
      </c>
      <c r="F967" s="9" t="n">
        <f aca="false">YEAR(INDEX(Sinistres!$E$2:$E$1030,MATCH(B967,Sinistres!$A$2:$A$1030,0)))</f>
        <v>2025</v>
      </c>
      <c r="G967" s="9" t="n">
        <f aca="false">YEAR(C967)</f>
        <v>2025</v>
      </c>
      <c r="H967" s="9" t="n">
        <f aca="false">G967-F967+1</f>
        <v>1</v>
      </c>
    </row>
    <row r="968" customFormat="false" ht="15" hidden="false" customHeight="false" outlineLevel="0" collapsed="false">
      <c r="A968" s="5" t="s">
        <v>2027</v>
      </c>
      <c r="B968" s="5" t="s">
        <v>603</v>
      </c>
      <c r="C968" s="7" t="n">
        <v>45991</v>
      </c>
      <c r="D968" s="8" t="n">
        <v>21257</v>
      </c>
      <c r="E968" s="5" t="s">
        <v>1060</v>
      </c>
      <c r="F968" s="9" t="n">
        <f aca="false">YEAR(INDEX(Sinistres!$E$2:$E$1030,MATCH(B968,Sinistres!$A$2:$A$1030,0)))</f>
        <v>2025</v>
      </c>
      <c r="G968" s="9" t="n">
        <f aca="false">YEAR(C968)</f>
        <v>2025</v>
      </c>
      <c r="H968" s="9" t="n">
        <f aca="false">G968-F968+1</f>
        <v>1</v>
      </c>
    </row>
    <row r="969" customFormat="false" ht="15" hidden="false" customHeight="false" outlineLevel="0" collapsed="false">
      <c r="A969" s="5" t="s">
        <v>2028</v>
      </c>
      <c r="B969" s="5" t="s">
        <v>604</v>
      </c>
      <c r="C969" s="7" t="n">
        <v>45931</v>
      </c>
      <c r="D969" s="8" t="n">
        <v>8957</v>
      </c>
      <c r="E969" s="5" t="s">
        <v>1060</v>
      </c>
      <c r="F969" s="9" t="n">
        <f aca="false">YEAR(INDEX(Sinistres!$E$2:$E$1030,MATCH(B969,Sinistres!$A$2:$A$1030,0)))</f>
        <v>2025</v>
      </c>
      <c r="G969" s="9" t="n">
        <f aca="false">YEAR(C969)</f>
        <v>2025</v>
      </c>
      <c r="H969" s="9" t="n">
        <f aca="false">G969-F969+1</f>
        <v>1</v>
      </c>
    </row>
    <row r="970" customFormat="false" ht="15" hidden="false" customHeight="false" outlineLevel="0" collapsed="false">
      <c r="A970" s="5" t="s">
        <v>2029</v>
      </c>
      <c r="B970" s="5" t="s">
        <v>605</v>
      </c>
      <c r="C970" s="7" t="n">
        <v>45764</v>
      </c>
      <c r="D970" s="8" t="n">
        <v>19937</v>
      </c>
      <c r="E970" s="5" t="s">
        <v>1060</v>
      </c>
      <c r="F970" s="9" t="n">
        <f aca="false">YEAR(INDEX(Sinistres!$E$2:$E$1030,MATCH(B970,Sinistres!$A$2:$A$1030,0)))</f>
        <v>2025</v>
      </c>
      <c r="G970" s="9" t="n">
        <f aca="false">YEAR(C970)</f>
        <v>2025</v>
      </c>
      <c r="H970" s="9" t="n">
        <f aca="false">G970-F970+1</f>
        <v>1</v>
      </c>
    </row>
    <row r="971" customFormat="false" ht="15" hidden="false" customHeight="false" outlineLevel="0" collapsed="false">
      <c r="A971" s="5" t="s">
        <v>2030</v>
      </c>
      <c r="B971" s="5" t="s">
        <v>605</v>
      </c>
      <c r="C971" s="7" t="n">
        <v>45809</v>
      </c>
      <c r="D971" s="8" t="n">
        <v>8039</v>
      </c>
      <c r="E971" s="5" t="s">
        <v>1060</v>
      </c>
      <c r="F971" s="9" t="n">
        <f aca="false">YEAR(INDEX(Sinistres!$E$2:$E$1030,MATCH(B971,Sinistres!$A$2:$A$1030,0)))</f>
        <v>2025</v>
      </c>
      <c r="G971" s="9" t="n">
        <f aca="false">YEAR(C971)</f>
        <v>2025</v>
      </c>
      <c r="H971" s="9" t="n">
        <f aca="false">G971-F971+1</f>
        <v>1</v>
      </c>
    </row>
    <row r="972" customFormat="false" ht="15" hidden="false" customHeight="false" outlineLevel="0" collapsed="false">
      <c r="A972" s="5" t="s">
        <v>2031</v>
      </c>
      <c r="B972" s="5" t="s">
        <v>606</v>
      </c>
      <c r="C972" s="7" t="n">
        <v>45867</v>
      </c>
      <c r="D972" s="8" t="n">
        <v>8529</v>
      </c>
      <c r="E972" s="5" t="s">
        <v>1060</v>
      </c>
      <c r="F972" s="9" t="n">
        <f aca="false">YEAR(INDEX(Sinistres!$E$2:$E$1030,MATCH(B972,Sinistres!$A$2:$A$1030,0)))</f>
        <v>2025</v>
      </c>
      <c r="G972" s="9" t="n">
        <f aca="false">YEAR(C972)</f>
        <v>2025</v>
      </c>
      <c r="H972" s="9" t="n">
        <f aca="false">G972-F972+1</f>
        <v>1</v>
      </c>
    </row>
    <row r="973" customFormat="false" ht="15" hidden="false" customHeight="false" outlineLevel="0" collapsed="false">
      <c r="A973" s="5" t="s">
        <v>2032</v>
      </c>
      <c r="B973" s="5" t="s">
        <v>607</v>
      </c>
      <c r="C973" s="7" t="n">
        <v>45994</v>
      </c>
      <c r="D973" s="8" t="n">
        <v>5389</v>
      </c>
      <c r="E973" s="5" t="s">
        <v>1060</v>
      </c>
      <c r="F973" s="9" t="n">
        <f aca="false">YEAR(INDEX(Sinistres!$E$2:$E$1030,MATCH(B973,Sinistres!$A$2:$A$1030,0)))</f>
        <v>2025</v>
      </c>
      <c r="G973" s="9" t="n">
        <f aca="false">YEAR(C973)</f>
        <v>2025</v>
      </c>
      <c r="H973" s="9" t="n">
        <f aca="false">G973-F973+1</f>
        <v>1</v>
      </c>
    </row>
    <row r="974" customFormat="false" ht="15" hidden="false" customHeight="false" outlineLevel="0" collapsed="false">
      <c r="A974" s="5" t="s">
        <v>2033</v>
      </c>
      <c r="B974" s="5" t="s">
        <v>609</v>
      </c>
      <c r="C974" s="7" t="n">
        <v>42706</v>
      </c>
      <c r="D974" s="8" t="n">
        <v>8490</v>
      </c>
      <c r="E974" s="5" t="s">
        <v>1060</v>
      </c>
      <c r="F974" s="9" t="n">
        <f aca="false">YEAR(INDEX(Sinistres!$E$2:$E$1030,MATCH(B974,Sinistres!$A$2:$A$1030,0)))</f>
        <v>2016</v>
      </c>
      <c r="G974" s="9" t="n">
        <f aca="false">YEAR(C974)</f>
        <v>2016</v>
      </c>
      <c r="H974" s="9" t="n">
        <f aca="false">G974-F974+1</f>
        <v>1</v>
      </c>
    </row>
    <row r="975" customFormat="false" ht="15" hidden="false" customHeight="false" outlineLevel="0" collapsed="false">
      <c r="A975" s="5" t="s">
        <v>2034</v>
      </c>
      <c r="B975" s="5" t="s">
        <v>609</v>
      </c>
      <c r="C975" s="7" t="n">
        <v>42751</v>
      </c>
      <c r="D975" s="8" t="n">
        <v>48630</v>
      </c>
      <c r="E975" s="5" t="s">
        <v>1060</v>
      </c>
      <c r="F975" s="9" t="n">
        <f aca="false">YEAR(INDEX(Sinistres!$E$2:$E$1030,MATCH(B975,Sinistres!$A$2:$A$1030,0)))</f>
        <v>2016</v>
      </c>
      <c r="G975" s="9" t="n">
        <f aca="false">YEAR(C975)</f>
        <v>2017</v>
      </c>
      <c r="H975" s="9" t="n">
        <f aca="false">G975-F975+1</f>
        <v>2</v>
      </c>
    </row>
    <row r="976" customFormat="false" ht="15" hidden="false" customHeight="false" outlineLevel="0" collapsed="false">
      <c r="A976" s="5" t="s">
        <v>2035</v>
      </c>
      <c r="B976" s="5" t="s">
        <v>611</v>
      </c>
      <c r="C976" s="7" t="n">
        <v>42710</v>
      </c>
      <c r="D976" s="8" t="n">
        <v>7124</v>
      </c>
      <c r="E976" s="5" t="s">
        <v>1060</v>
      </c>
      <c r="F976" s="9" t="n">
        <f aca="false">YEAR(INDEX(Sinistres!$E$2:$E$1030,MATCH(B976,Sinistres!$A$2:$A$1030,0)))</f>
        <v>2016</v>
      </c>
      <c r="G976" s="9" t="n">
        <f aca="false">YEAR(C976)</f>
        <v>2016</v>
      </c>
      <c r="H976" s="9" t="n">
        <f aca="false">G976-F976+1</f>
        <v>1</v>
      </c>
    </row>
    <row r="977" customFormat="false" ht="15" hidden="false" customHeight="false" outlineLevel="0" collapsed="false">
      <c r="A977" s="5" t="s">
        <v>2036</v>
      </c>
      <c r="B977" s="5" t="s">
        <v>612</v>
      </c>
      <c r="C977" s="7" t="n">
        <v>42663</v>
      </c>
      <c r="D977" s="8" t="n">
        <v>41981</v>
      </c>
      <c r="E977" s="5" t="s">
        <v>1060</v>
      </c>
      <c r="F977" s="9" t="n">
        <f aca="false">YEAR(INDEX(Sinistres!$E$2:$E$1030,MATCH(B977,Sinistres!$A$2:$A$1030,0)))</f>
        <v>2016</v>
      </c>
      <c r="G977" s="9" t="n">
        <f aca="false">YEAR(C977)</f>
        <v>2016</v>
      </c>
      <c r="H977" s="9" t="n">
        <f aca="false">G977-F977+1</f>
        <v>1</v>
      </c>
    </row>
    <row r="978" customFormat="false" ht="15" hidden="false" customHeight="false" outlineLevel="0" collapsed="false">
      <c r="A978" s="5" t="s">
        <v>2037</v>
      </c>
      <c r="B978" s="5" t="s">
        <v>612</v>
      </c>
      <c r="C978" s="7" t="n">
        <v>42750</v>
      </c>
      <c r="D978" s="8" t="n">
        <v>43069</v>
      </c>
      <c r="E978" s="5" t="s">
        <v>1060</v>
      </c>
      <c r="F978" s="9" t="n">
        <f aca="false">YEAR(INDEX(Sinistres!$E$2:$E$1030,MATCH(B978,Sinistres!$A$2:$A$1030,0)))</f>
        <v>2016</v>
      </c>
      <c r="G978" s="9" t="n">
        <f aca="false">YEAR(C978)</f>
        <v>2017</v>
      </c>
      <c r="H978" s="9" t="n">
        <f aca="false">G978-F978+1</f>
        <v>2</v>
      </c>
    </row>
    <row r="979" customFormat="false" ht="15" hidden="false" customHeight="false" outlineLevel="0" collapsed="false">
      <c r="A979" s="5" t="s">
        <v>2038</v>
      </c>
      <c r="B979" s="5" t="s">
        <v>612</v>
      </c>
      <c r="C979" s="7" t="n">
        <v>42826</v>
      </c>
      <c r="D979" s="8" t="n">
        <v>23749</v>
      </c>
      <c r="E979" s="5" t="s">
        <v>1060</v>
      </c>
      <c r="F979" s="9" t="n">
        <f aca="false">YEAR(INDEX(Sinistres!$E$2:$E$1030,MATCH(B979,Sinistres!$A$2:$A$1030,0)))</f>
        <v>2016</v>
      </c>
      <c r="G979" s="9" t="n">
        <f aca="false">YEAR(C979)</f>
        <v>2017</v>
      </c>
      <c r="H979" s="9" t="n">
        <f aca="false">G979-F979+1</f>
        <v>2</v>
      </c>
    </row>
    <row r="980" customFormat="false" ht="15" hidden="false" customHeight="false" outlineLevel="0" collapsed="false">
      <c r="A980" s="5" t="s">
        <v>2039</v>
      </c>
      <c r="B980" s="5" t="s">
        <v>613</v>
      </c>
      <c r="C980" s="7" t="n">
        <v>42751</v>
      </c>
      <c r="D980" s="8" t="n">
        <v>1554</v>
      </c>
      <c r="E980" s="5" t="s">
        <v>1060</v>
      </c>
      <c r="F980" s="9" t="n">
        <f aca="false">YEAR(INDEX(Sinistres!$E$2:$E$1030,MATCH(B980,Sinistres!$A$2:$A$1030,0)))</f>
        <v>2016</v>
      </c>
      <c r="G980" s="9" t="n">
        <f aca="false">YEAR(C980)</f>
        <v>2017</v>
      </c>
      <c r="H980" s="9" t="n">
        <f aca="false">G980-F980+1</f>
        <v>2</v>
      </c>
    </row>
    <row r="981" customFormat="false" ht="15" hidden="false" customHeight="false" outlineLevel="0" collapsed="false">
      <c r="A981" s="5" t="s">
        <v>2040</v>
      </c>
      <c r="B981" s="5" t="s">
        <v>614</v>
      </c>
      <c r="C981" s="7" t="n">
        <v>42473</v>
      </c>
      <c r="D981" s="8" t="n">
        <v>2110</v>
      </c>
      <c r="E981" s="5" t="s">
        <v>1060</v>
      </c>
      <c r="F981" s="9" t="n">
        <f aca="false">YEAR(INDEX(Sinistres!$E$2:$E$1030,MATCH(B981,Sinistres!$A$2:$A$1030,0)))</f>
        <v>2016</v>
      </c>
      <c r="G981" s="9" t="n">
        <f aca="false">YEAR(C981)</f>
        <v>2016</v>
      </c>
      <c r="H981" s="9" t="n">
        <f aca="false">G981-F981+1</f>
        <v>1</v>
      </c>
    </row>
    <row r="982" customFormat="false" ht="15" hidden="false" customHeight="false" outlineLevel="0" collapsed="false">
      <c r="A982" s="5" t="s">
        <v>2041</v>
      </c>
      <c r="B982" s="5" t="s">
        <v>615</v>
      </c>
      <c r="C982" s="7" t="n">
        <v>42639</v>
      </c>
      <c r="D982" s="8" t="n">
        <v>4065</v>
      </c>
      <c r="E982" s="5" t="s">
        <v>1060</v>
      </c>
      <c r="F982" s="9" t="n">
        <f aca="false">YEAR(INDEX(Sinistres!$E$2:$E$1030,MATCH(B982,Sinistres!$A$2:$A$1030,0)))</f>
        <v>2016</v>
      </c>
      <c r="G982" s="9" t="n">
        <f aca="false">YEAR(C982)</f>
        <v>2016</v>
      </c>
      <c r="H982" s="9" t="n">
        <f aca="false">G982-F982+1</f>
        <v>1</v>
      </c>
    </row>
    <row r="983" customFormat="false" ht="15" hidden="false" customHeight="false" outlineLevel="0" collapsed="false">
      <c r="A983" s="5" t="s">
        <v>2042</v>
      </c>
      <c r="B983" s="5" t="s">
        <v>616</v>
      </c>
      <c r="C983" s="7" t="n">
        <v>42460</v>
      </c>
      <c r="D983" s="8" t="n">
        <v>8250</v>
      </c>
      <c r="E983" s="5" t="s">
        <v>1060</v>
      </c>
      <c r="F983" s="9" t="n">
        <f aca="false">YEAR(INDEX(Sinistres!$E$2:$E$1030,MATCH(B983,Sinistres!$A$2:$A$1030,0)))</f>
        <v>2016</v>
      </c>
      <c r="G983" s="9" t="n">
        <f aca="false">YEAR(C983)</f>
        <v>2016</v>
      </c>
      <c r="H983" s="9" t="n">
        <f aca="false">G983-F983+1</f>
        <v>1</v>
      </c>
    </row>
    <row r="984" customFormat="false" ht="15" hidden="false" customHeight="false" outlineLevel="0" collapsed="false">
      <c r="A984" s="5" t="s">
        <v>2043</v>
      </c>
      <c r="B984" s="5" t="s">
        <v>616</v>
      </c>
      <c r="C984" s="7" t="n">
        <v>42519</v>
      </c>
      <c r="D984" s="8" t="n">
        <v>30921</v>
      </c>
      <c r="E984" s="5" t="s">
        <v>1060</v>
      </c>
      <c r="F984" s="9" t="n">
        <f aca="false">YEAR(INDEX(Sinistres!$E$2:$E$1030,MATCH(B984,Sinistres!$A$2:$A$1030,0)))</f>
        <v>2016</v>
      </c>
      <c r="G984" s="9" t="n">
        <f aca="false">YEAR(C984)</f>
        <v>2016</v>
      </c>
      <c r="H984" s="9" t="n">
        <f aca="false">G984-F984+1</f>
        <v>1</v>
      </c>
    </row>
    <row r="985" customFormat="false" ht="15" hidden="false" customHeight="false" outlineLevel="0" collapsed="false">
      <c r="A985" s="5" t="s">
        <v>2044</v>
      </c>
      <c r="B985" s="5" t="s">
        <v>617</v>
      </c>
      <c r="C985" s="7" t="n">
        <v>42678</v>
      </c>
      <c r="D985" s="8" t="n">
        <v>10658</v>
      </c>
      <c r="E985" s="5" t="s">
        <v>1060</v>
      </c>
      <c r="F985" s="9" t="n">
        <f aca="false">YEAR(INDEX(Sinistres!$E$2:$E$1030,MATCH(B985,Sinistres!$A$2:$A$1030,0)))</f>
        <v>2016</v>
      </c>
      <c r="G985" s="9" t="n">
        <f aca="false">YEAR(C985)</f>
        <v>2016</v>
      </c>
      <c r="H985" s="9" t="n">
        <f aca="false">G985-F985+1</f>
        <v>1</v>
      </c>
    </row>
    <row r="986" customFormat="false" ht="15" hidden="false" customHeight="false" outlineLevel="0" collapsed="false">
      <c r="A986" s="5" t="s">
        <v>2045</v>
      </c>
      <c r="B986" s="5" t="s">
        <v>618</v>
      </c>
      <c r="C986" s="7" t="n">
        <v>42702</v>
      </c>
      <c r="D986" s="8" t="n">
        <v>5827</v>
      </c>
      <c r="E986" s="5" t="s">
        <v>1060</v>
      </c>
      <c r="F986" s="9" t="n">
        <f aca="false">YEAR(INDEX(Sinistres!$E$2:$E$1030,MATCH(B986,Sinistres!$A$2:$A$1030,0)))</f>
        <v>2016</v>
      </c>
      <c r="G986" s="9" t="n">
        <f aca="false">YEAR(C986)</f>
        <v>2016</v>
      </c>
      <c r="H986" s="9" t="n">
        <f aca="false">G986-F986+1</f>
        <v>1</v>
      </c>
    </row>
    <row r="987" customFormat="false" ht="15" hidden="false" customHeight="false" outlineLevel="0" collapsed="false">
      <c r="A987" s="5" t="s">
        <v>2046</v>
      </c>
      <c r="B987" s="5" t="s">
        <v>619</v>
      </c>
      <c r="C987" s="7" t="n">
        <v>42795</v>
      </c>
      <c r="D987" s="8" t="n">
        <v>15589</v>
      </c>
      <c r="E987" s="5" t="s">
        <v>1060</v>
      </c>
      <c r="F987" s="9" t="n">
        <f aca="false">YEAR(INDEX(Sinistres!$E$2:$E$1030,MATCH(B987,Sinistres!$A$2:$A$1030,0)))</f>
        <v>2016</v>
      </c>
      <c r="G987" s="9" t="n">
        <f aca="false">YEAR(C987)</f>
        <v>2017</v>
      </c>
      <c r="H987" s="9" t="n">
        <f aca="false">G987-F987+1</f>
        <v>2</v>
      </c>
    </row>
    <row r="988" customFormat="false" ht="15" hidden="false" customHeight="false" outlineLevel="0" collapsed="false">
      <c r="A988" s="5" t="s">
        <v>2047</v>
      </c>
      <c r="B988" s="5" t="s">
        <v>619</v>
      </c>
      <c r="C988" s="7" t="n">
        <v>43051</v>
      </c>
      <c r="D988" s="8" t="n">
        <v>5288</v>
      </c>
      <c r="E988" s="5" t="s">
        <v>1060</v>
      </c>
      <c r="F988" s="9" t="n">
        <f aca="false">YEAR(INDEX(Sinistres!$E$2:$E$1030,MATCH(B988,Sinistres!$A$2:$A$1030,0)))</f>
        <v>2016</v>
      </c>
      <c r="G988" s="9" t="n">
        <f aca="false">YEAR(C988)</f>
        <v>2017</v>
      </c>
      <c r="H988" s="9" t="n">
        <f aca="false">G988-F988+1</f>
        <v>2</v>
      </c>
    </row>
    <row r="989" customFormat="false" ht="15" hidden="false" customHeight="false" outlineLevel="0" collapsed="false">
      <c r="A989" s="5" t="s">
        <v>2048</v>
      </c>
      <c r="B989" s="5" t="s">
        <v>619</v>
      </c>
      <c r="C989" s="7" t="n">
        <v>43281</v>
      </c>
      <c r="D989" s="8" t="n">
        <v>3444</v>
      </c>
      <c r="E989" s="5" t="s">
        <v>1060</v>
      </c>
      <c r="F989" s="9" t="n">
        <f aca="false">YEAR(INDEX(Sinistres!$E$2:$E$1030,MATCH(B989,Sinistres!$A$2:$A$1030,0)))</f>
        <v>2016</v>
      </c>
      <c r="G989" s="9" t="n">
        <f aca="false">YEAR(C989)</f>
        <v>2018</v>
      </c>
      <c r="H989" s="9" t="n">
        <f aca="false">G989-F989+1</f>
        <v>3</v>
      </c>
    </row>
    <row r="990" customFormat="false" ht="15" hidden="false" customHeight="false" outlineLevel="0" collapsed="false">
      <c r="A990" s="5" t="s">
        <v>2049</v>
      </c>
      <c r="B990" s="5" t="s">
        <v>620</v>
      </c>
      <c r="C990" s="7" t="n">
        <v>42726</v>
      </c>
      <c r="D990" s="8" t="n">
        <v>17188</v>
      </c>
      <c r="E990" s="5" t="s">
        <v>1060</v>
      </c>
      <c r="F990" s="9" t="n">
        <f aca="false">YEAR(INDEX(Sinistres!$E$2:$E$1030,MATCH(B990,Sinistres!$A$2:$A$1030,0)))</f>
        <v>2016</v>
      </c>
      <c r="G990" s="9" t="n">
        <f aca="false">YEAR(C990)</f>
        <v>2016</v>
      </c>
      <c r="H990" s="9" t="n">
        <f aca="false">G990-F990+1</f>
        <v>1</v>
      </c>
    </row>
    <row r="991" customFormat="false" ht="15" hidden="false" customHeight="false" outlineLevel="0" collapsed="false">
      <c r="A991" s="5" t="s">
        <v>2050</v>
      </c>
      <c r="B991" s="5" t="s">
        <v>620</v>
      </c>
      <c r="C991" s="7" t="n">
        <v>42835</v>
      </c>
      <c r="D991" s="8" t="n">
        <v>8185</v>
      </c>
      <c r="E991" s="5" t="s">
        <v>1060</v>
      </c>
      <c r="F991" s="9" t="n">
        <f aca="false">YEAR(INDEX(Sinistres!$E$2:$E$1030,MATCH(B991,Sinistres!$A$2:$A$1030,0)))</f>
        <v>2016</v>
      </c>
      <c r="G991" s="9" t="n">
        <f aca="false">YEAR(C991)</f>
        <v>2017</v>
      </c>
      <c r="H991" s="9" t="n">
        <f aca="false">G991-F991+1</f>
        <v>2</v>
      </c>
    </row>
    <row r="992" customFormat="false" ht="15" hidden="false" customHeight="false" outlineLevel="0" collapsed="false">
      <c r="A992" s="5" t="s">
        <v>2051</v>
      </c>
      <c r="B992" s="5" t="s">
        <v>620</v>
      </c>
      <c r="C992" s="7" t="n">
        <v>43050</v>
      </c>
      <c r="D992" s="8" t="n">
        <v>-8999</v>
      </c>
      <c r="E992" s="5" t="s">
        <v>1088</v>
      </c>
      <c r="F992" s="9" t="n">
        <f aca="false">YEAR(INDEX(Sinistres!$E$2:$E$1030,MATCH(B992,Sinistres!$A$2:$A$1030,0)))</f>
        <v>2016</v>
      </c>
      <c r="G992" s="9" t="n">
        <f aca="false">YEAR(C992)</f>
        <v>2017</v>
      </c>
      <c r="H992" s="9" t="n">
        <f aca="false">G992-F992+1</f>
        <v>2</v>
      </c>
    </row>
    <row r="993" customFormat="false" ht="15" hidden="false" customHeight="false" outlineLevel="0" collapsed="false">
      <c r="A993" s="5" t="s">
        <v>2052</v>
      </c>
      <c r="B993" s="5" t="s">
        <v>621</v>
      </c>
      <c r="C993" s="7" t="n">
        <v>42577</v>
      </c>
      <c r="D993" s="8" t="n">
        <v>4534</v>
      </c>
      <c r="E993" s="5" t="s">
        <v>1060</v>
      </c>
      <c r="F993" s="9" t="n">
        <f aca="false">YEAR(INDEX(Sinistres!$E$2:$E$1030,MATCH(B993,Sinistres!$A$2:$A$1030,0)))</f>
        <v>2016</v>
      </c>
      <c r="G993" s="9" t="n">
        <f aca="false">YEAR(C993)</f>
        <v>2016</v>
      </c>
      <c r="H993" s="9" t="n">
        <f aca="false">G993-F993+1</f>
        <v>1</v>
      </c>
    </row>
    <row r="994" customFormat="false" ht="15" hidden="false" customHeight="false" outlineLevel="0" collapsed="false">
      <c r="A994" s="5" t="s">
        <v>2053</v>
      </c>
      <c r="B994" s="5" t="s">
        <v>622</v>
      </c>
      <c r="C994" s="7" t="n">
        <v>43050</v>
      </c>
      <c r="D994" s="8" t="n">
        <v>5548</v>
      </c>
      <c r="E994" s="5" t="s">
        <v>1060</v>
      </c>
      <c r="F994" s="9" t="n">
        <f aca="false">YEAR(INDEX(Sinistres!$E$2:$E$1030,MATCH(B994,Sinistres!$A$2:$A$1030,0)))</f>
        <v>2016</v>
      </c>
      <c r="G994" s="9" t="n">
        <f aca="false">YEAR(C994)</f>
        <v>2017</v>
      </c>
      <c r="H994" s="9" t="n">
        <f aca="false">G994-F994+1</f>
        <v>2</v>
      </c>
    </row>
    <row r="995" customFormat="false" ht="15" hidden="false" customHeight="false" outlineLevel="0" collapsed="false">
      <c r="A995" s="5" t="s">
        <v>2054</v>
      </c>
      <c r="B995" s="5" t="s">
        <v>623</v>
      </c>
      <c r="C995" s="7" t="n">
        <v>42517</v>
      </c>
      <c r="D995" s="8" t="n">
        <v>13860</v>
      </c>
      <c r="E995" s="5" t="s">
        <v>1060</v>
      </c>
      <c r="F995" s="9" t="n">
        <f aca="false">YEAR(INDEX(Sinistres!$E$2:$E$1030,MATCH(B995,Sinistres!$A$2:$A$1030,0)))</f>
        <v>2016</v>
      </c>
      <c r="G995" s="9" t="n">
        <f aca="false">YEAR(C995)</f>
        <v>2016</v>
      </c>
      <c r="H995" s="9" t="n">
        <f aca="false">G995-F995+1</f>
        <v>1</v>
      </c>
    </row>
    <row r="996" customFormat="false" ht="15" hidden="false" customHeight="false" outlineLevel="0" collapsed="false">
      <c r="A996" s="5" t="s">
        <v>2055</v>
      </c>
      <c r="B996" s="5" t="s">
        <v>624</v>
      </c>
      <c r="C996" s="7" t="n">
        <v>42528</v>
      </c>
      <c r="D996" s="8" t="n">
        <v>22980</v>
      </c>
      <c r="E996" s="5" t="s">
        <v>1060</v>
      </c>
      <c r="F996" s="9" t="n">
        <f aca="false">YEAR(INDEX(Sinistres!$E$2:$E$1030,MATCH(B996,Sinistres!$A$2:$A$1030,0)))</f>
        <v>2016</v>
      </c>
      <c r="G996" s="9" t="n">
        <f aca="false">YEAR(C996)</f>
        <v>2016</v>
      </c>
      <c r="H996" s="9" t="n">
        <f aca="false">G996-F996+1</f>
        <v>1</v>
      </c>
    </row>
    <row r="997" customFormat="false" ht="15" hidden="false" customHeight="false" outlineLevel="0" collapsed="false">
      <c r="A997" s="5" t="s">
        <v>2056</v>
      </c>
      <c r="B997" s="5" t="s">
        <v>624</v>
      </c>
      <c r="C997" s="7" t="n">
        <v>42582</v>
      </c>
      <c r="D997" s="8" t="n">
        <v>3796</v>
      </c>
      <c r="E997" s="5" t="s">
        <v>1060</v>
      </c>
      <c r="F997" s="9" t="n">
        <f aca="false">YEAR(INDEX(Sinistres!$E$2:$E$1030,MATCH(B997,Sinistres!$A$2:$A$1030,0)))</f>
        <v>2016</v>
      </c>
      <c r="G997" s="9" t="n">
        <f aca="false">YEAR(C997)</f>
        <v>2016</v>
      </c>
      <c r="H997" s="9" t="n">
        <f aca="false">G997-F997+1</f>
        <v>1</v>
      </c>
    </row>
    <row r="998" customFormat="false" ht="15" hidden="false" customHeight="false" outlineLevel="0" collapsed="false">
      <c r="A998" s="5" t="s">
        <v>2057</v>
      </c>
      <c r="B998" s="5" t="s">
        <v>625</v>
      </c>
      <c r="C998" s="7" t="n">
        <v>42748</v>
      </c>
      <c r="D998" s="8" t="n">
        <v>5650</v>
      </c>
      <c r="E998" s="5" t="s">
        <v>1060</v>
      </c>
      <c r="F998" s="9" t="n">
        <f aca="false">YEAR(INDEX(Sinistres!$E$2:$E$1030,MATCH(B998,Sinistres!$A$2:$A$1030,0)))</f>
        <v>2016</v>
      </c>
      <c r="G998" s="9" t="n">
        <f aca="false">YEAR(C998)</f>
        <v>2017</v>
      </c>
      <c r="H998" s="9" t="n">
        <f aca="false">G998-F998+1</f>
        <v>2</v>
      </c>
    </row>
    <row r="999" customFormat="false" ht="15" hidden="false" customHeight="false" outlineLevel="0" collapsed="false">
      <c r="A999" s="5" t="s">
        <v>2058</v>
      </c>
      <c r="B999" s="5" t="s">
        <v>625</v>
      </c>
      <c r="C999" s="7" t="n">
        <v>42903</v>
      </c>
      <c r="D999" s="8" t="n">
        <v>23571</v>
      </c>
      <c r="E999" s="5" t="s">
        <v>1060</v>
      </c>
      <c r="F999" s="9" t="n">
        <f aca="false">YEAR(INDEX(Sinistres!$E$2:$E$1030,MATCH(B999,Sinistres!$A$2:$A$1030,0)))</f>
        <v>2016</v>
      </c>
      <c r="G999" s="9" t="n">
        <f aca="false">YEAR(C999)</f>
        <v>2017</v>
      </c>
      <c r="H999" s="9" t="n">
        <f aca="false">G999-F999+1</f>
        <v>2</v>
      </c>
    </row>
    <row r="1000" customFormat="false" ht="15" hidden="false" customHeight="false" outlineLevel="0" collapsed="false">
      <c r="A1000" s="5" t="s">
        <v>2059</v>
      </c>
      <c r="B1000" s="5" t="s">
        <v>625</v>
      </c>
      <c r="C1000" s="7" t="n">
        <v>42948</v>
      </c>
      <c r="D1000" s="8" t="n">
        <v>13306</v>
      </c>
      <c r="E1000" s="5" t="s">
        <v>1060</v>
      </c>
      <c r="F1000" s="9" t="n">
        <f aca="false">YEAR(INDEX(Sinistres!$E$2:$E$1030,MATCH(B1000,Sinistres!$A$2:$A$1030,0)))</f>
        <v>2016</v>
      </c>
      <c r="G1000" s="9" t="n">
        <f aca="false">YEAR(C1000)</f>
        <v>2017</v>
      </c>
      <c r="H1000" s="9" t="n">
        <f aca="false">G1000-F1000+1</f>
        <v>2</v>
      </c>
    </row>
    <row r="1001" customFormat="false" ht="15" hidden="false" customHeight="false" outlineLevel="0" collapsed="false">
      <c r="A1001" s="5" t="s">
        <v>2060</v>
      </c>
      <c r="B1001" s="5" t="s">
        <v>626</v>
      </c>
      <c r="C1001" s="7" t="n">
        <v>42498</v>
      </c>
      <c r="D1001" s="8" t="n">
        <v>4168</v>
      </c>
      <c r="E1001" s="5" t="s">
        <v>1060</v>
      </c>
      <c r="F1001" s="9" t="n">
        <f aca="false">YEAR(INDEX(Sinistres!$E$2:$E$1030,MATCH(B1001,Sinistres!$A$2:$A$1030,0)))</f>
        <v>2016</v>
      </c>
      <c r="G1001" s="9" t="n">
        <f aca="false">YEAR(C1001)</f>
        <v>2016</v>
      </c>
      <c r="H1001" s="9" t="n">
        <f aca="false">G1001-F1001+1</f>
        <v>1</v>
      </c>
    </row>
    <row r="1002" customFormat="false" ht="15" hidden="false" customHeight="false" outlineLevel="0" collapsed="false">
      <c r="A1002" s="5" t="s">
        <v>2061</v>
      </c>
      <c r="B1002" s="5" t="s">
        <v>627</v>
      </c>
      <c r="C1002" s="7" t="n">
        <v>42743</v>
      </c>
      <c r="D1002" s="8" t="n">
        <v>8426</v>
      </c>
      <c r="E1002" s="5" t="s">
        <v>1060</v>
      </c>
      <c r="F1002" s="9" t="n">
        <f aca="false">YEAR(INDEX(Sinistres!$E$2:$E$1030,MATCH(B1002,Sinistres!$A$2:$A$1030,0)))</f>
        <v>2016</v>
      </c>
      <c r="G1002" s="9" t="n">
        <f aca="false">YEAR(C1002)</f>
        <v>2017</v>
      </c>
      <c r="H1002" s="9" t="n">
        <f aca="false">G1002-F1002+1</f>
        <v>2</v>
      </c>
    </row>
    <row r="1003" customFormat="false" ht="15" hidden="false" customHeight="false" outlineLevel="0" collapsed="false">
      <c r="A1003" s="5" t="s">
        <v>2062</v>
      </c>
      <c r="B1003" s="5" t="s">
        <v>628</v>
      </c>
      <c r="C1003" s="7" t="n">
        <v>42501</v>
      </c>
      <c r="D1003" s="8" t="n">
        <v>15383</v>
      </c>
      <c r="E1003" s="5" t="s">
        <v>1060</v>
      </c>
      <c r="F1003" s="9" t="n">
        <f aca="false">YEAR(INDEX(Sinistres!$E$2:$E$1030,MATCH(B1003,Sinistres!$A$2:$A$1030,0)))</f>
        <v>2016</v>
      </c>
      <c r="G1003" s="9" t="n">
        <f aca="false">YEAR(C1003)</f>
        <v>2016</v>
      </c>
      <c r="H1003" s="9" t="n">
        <f aca="false">G1003-F1003+1</f>
        <v>1</v>
      </c>
    </row>
    <row r="1004" customFormat="false" ht="15" hidden="false" customHeight="false" outlineLevel="0" collapsed="false">
      <c r="A1004" s="5" t="s">
        <v>2063</v>
      </c>
      <c r="B1004" s="5" t="s">
        <v>628</v>
      </c>
      <c r="C1004" s="7" t="n">
        <v>42827</v>
      </c>
      <c r="D1004" s="8" t="n">
        <v>18975</v>
      </c>
      <c r="E1004" s="5" t="s">
        <v>1060</v>
      </c>
      <c r="F1004" s="9" t="n">
        <f aca="false">YEAR(INDEX(Sinistres!$E$2:$E$1030,MATCH(B1004,Sinistres!$A$2:$A$1030,0)))</f>
        <v>2016</v>
      </c>
      <c r="G1004" s="9" t="n">
        <f aca="false">YEAR(C1004)</f>
        <v>2017</v>
      </c>
      <c r="H1004" s="9" t="n">
        <f aca="false">G1004-F1004+1</f>
        <v>2</v>
      </c>
    </row>
    <row r="1005" customFormat="false" ht="15" hidden="false" customHeight="false" outlineLevel="0" collapsed="false">
      <c r="A1005" s="5" t="s">
        <v>2064</v>
      </c>
      <c r="B1005" s="5" t="s">
        <v>629</v>
      </c>
      <c r="C1005" s="7" t="n">
        <v>42566</v>
      </c>
      <c r="D1005" s="8" t="n">
        <v>4710</v>
      </c>
      <c r="E1005" s="5" t="s">
        <v>1060</v>
      </c>
      <c r="F1005" s="9" t="n">
        <f aca="false">YEAR(INDEX(Sinistres!$E$2:$E$1030,MATCH(B1005,Sinistres!$A$2:$A$1030,0)))</f>
        <v>2016</v>
      </c>
      <c r="G1005" s="9" t="n">
        <f aca="false">YEAR(C1005)</f>
        <v>2016</v>
      </c>
      <c r="H1005" s="9" t="n">
        <f aca="false">G1005-F1005+1</f>
        <v>1</v>
      </c>
    </row>
    <row r="1006" customFormat="false" ht="15" hidden="false" customHeight="false" outlineLevel="0" collapsed="false">
      <c r="A1006" s="5" t="s">
        <v>2065</v>
      </c>
      <c r="B1006" s="5" t="s">
        <v>629</v>
      </c>
      <c r="C1006" s="7" t="n">
        <v>42660</v>
      </c>
      <c r="D1006" s="8" t="n">
        <v>9439</v>
      </c>
      <c r="E1006" s="5" t="s">
        <v>1060</v>
      </c>
      <c r="F1006" s="9" t="n">
        <f aca="false">YEAR(INDEX(Sinistres!$E$2:$E$1030,MATCH(B1006,Sinistres!$A$2:$A$1030,0)))</f>
        <v>2016</v>
      </c>
      <c r="G1006" s="9" t="n">
        <f aca="false">YEAR(C1006)</f>
        <v>2016</v>
      </c>
      <c r="H1006" s="9" t="n">
        <f aca="false">G1006-F1006+1</f>
        <v>1</v>
      </c>
    </row>
    <row r="1007" customFormat="false" ht="15" hidden="false" customHeight="false" outlineLevel="0" collapsed="false">
      <c r="A1007" s="5" t="s">
        <v>2066</v>
      </c>
      <c r="B1007" s="5" t="s">
        <v>630</v>
      </c>
      <c r="C1007" s="7" t="n">
        <v>42470</v>
      </c>
      <c r="D1007" s="8" t="n">
        <v>9870</v>
      </c>
      <c r="E1007" s="5" t="s">
        <v>1060</v>
      </c>
      <c r="F1007" s="9" t="n">
        <f aca="false">YEAR(INDEX(Sinistres!$E$2:$E$1030,MATCH(B1007,Sinistres!$A$2:$A$1030,0)))</f>
        <v>2016</v>
      </c>
      <c r="G1007" s="9" t="n">
        <f aca="false">YEAR(C1007)</f>
        <v>2016</v>
      </c>
      <c r="H1007" s="9" t="n">
        <f aca="false">G1007-F1007+1</f>
        <v>1</v>
      </c>
    </row>
    <row r="1008" customFormat="false" ht="15" hidden="false" customHeight="false" outlineLevel="0" collapsed="false">
      <c r="A1008" s="5" t="s">
        <v>2067</v>
      </c>
      <c r="B1008" s="5" t="s">
        <v>631</v>
      </c>
      <c r="C1008" s="7" t="n">
        <v>42572</v>
      </c>
      <c r="D1008" s="8" t="n">
        <v>4202</v>
      </c>
      <c r="E1008" s="5" t="s">
        <v>1060</v>
      </c>
      <c r="F1008" s="9" t="n">
        <f aca="false">YEAR(INDEX(Sinistres!$E$2:$E$1030,MATCH(B1008,Sinistres!$A$2:$A$1030,0)))</f>
        <v>2016</v>
      </c>
      <c r="G1008" s="9" t="n">
        <f aca="false">YEAR(C1008)</f>
        <v>2016</v>
      </c>
      <c r="H1008" s="9" t="n">
        <f aca="false">G1008-F1008+1</f>
        <v>1</v>
      </c>
    </row>
    <row r="1009" customFormat="false" ht="15" hidden="false" customHeight="false" outlineLevel="0" collapsed="false">
      <c r="A1009" s="5" t="s">
        <v>2068</v>
      </c>
      <c r="B1009" s="5" t="s">
        <v>632</v>
      </c>
      <c r="C1009" s="7" t="n">
        <v>42615</v>
      </c>
      <c r="D1009" s="8" t="n">
        <v>2411</v>
      </c>
      <c r="E1009" s="5" t="s">
        <v>1060</v>
      </c>
      <c r="F1009" s="9" t="n">
        <f aca="false">YEAR(INDEX(Sinistres!$E$2:$E$1030,MATCH(B1009,Sinistres!$A$2:$A$1030,0)))</f>
        <v>2016</v>
      </c>
      <c r="G1009" s="9" t="n">
        <f aca="false">YEAR(C1009)</f>
        <v>2016</v>
      </c>
      <c r="H1009" s="9" t="n">
        <f aca="false">G1009-F1009+1</f>
        <v>1</v>
      </c>
    </row>
    <row r="1010" customFormat="false" ht="15" hidden="false" customHeight="false" outlineLevel="0" collapsed="false">
      <c r="A1010" s="5" t="s">
        <v>2069</v>
      </c>
      <c r="B1010" s="5" t="s">
        <v>632</v>
      </c>
      <c r="C1010" s="7" t="n">
        <v>42662</v>
      </c>
      <c r="D1010" s="8" t="n">
        <v>33152</v>
      </c>
      <c r="E1010" s="5" t="s">
        <v>1060</v>
      </c>
      <c r="F1010" s="9" t="n">
        <f aca="false">YEAR(INDEX(Sinistres!$E$2:$E$1030,MATCH(B1010,Sinistres!$A$2:$A$1030,0)))</f>
        <v>2016</v>
      </c>
      <c r="G1010" s="9" t="n">
        <f aca="false">YEAR(C1010)</f>
        <v>2016</v>
      </c>
      <c r="H1010" s="9" t="n">
        <f aca="false">G1010-F1010+1</f>
        <v>1</v>
      </c>
    </row>
    <row r="1011" customFormat="false" ht="15" hidden="false" customHeight="false" outlineLevel="0" collapsed="false">
      <c r="A1011" s="5" t="s">
        <v>2070</v>
      </c>
      <c r="B1011" s="5" t="s">
        <v>633</v>
      </c>
      <c r="C1011" s="7" t="n">
        <v>43012</v>
      </c>
      <c r="D1011" s="8" t="n">
        <v>1868</v>
      </c>
      <c r="E1011" s="5" t="s">
        <v>1060</v>
      </c>
      <c r="F1011" s="9" t="n">
        <f aca="false">YEAR(INDEX(Sinistres!$E$2:$E$1030,MATCH(B1011,Sinistres!$A$2:$A$1030,0)))</f>
        <v>2016</v>
      </c>
      <c r="G1011" s="9" t="n">
        <f aca="false">YEAR(C1011)</f>
        <v>2017</v>
      </c>
      <c r="H1011" s="9" t="n">
        <f aca="false">G1011-F1011+1</f>
        <v>2</v>
      </c>
    </row>
    <row r="1012" customFormat="false" ht="15" hidden="false" customHeight="false" outlineLevel="0" collapsed="false">
      <c r="A1012" s="5" t="s">
        <v>2071</v>
      </c>
      <c r="B1012" s="5" t="s">
        <v>634</v>
      </c>
      <c r="C1012" s="7" t="n">
        <v>43108</v>
      </c>
      <c r="D1012" s="8" t="n">
        <v>8342</v>
      </c>
      <c r="E1012" s="5" t="s">
        <v>1060</v>
      </c>
      <c r="F1012" s="9" t="n">
        <f aca="false">YEAR(INDEX(Sinistres!$E$2:$E$1030,MATCH(B1012,Sinistres!$A$2:$A$1030,0)))</f>
        <v>2016</v>
      </c>
      <c r="G1012" s="9" t="n">
        <f aca="false">YEAR(C1012)</f>
        <v>2018</v>
      </c>
      <c r="H1012" s="9" t="n">
        <f aca="false">G1012-F1012+1</f>
        <v>3</v>
      </c>
    </row>
    <row r="1013" customFormat="false" ht="15" hidden="false" customHeight="false" outlineLevel="0" collapsed="false">
      <c r="A1013" s="5" t="s">
        <v>2072</v>
      </c>
      <c r="B1013" s="5" t="s">
        <v>634</v>
      </c>
      <c r="C1013" s="7" t="n">
        <v>43188</v>
      </c>
      <c r="D1013" s="8" t="n">
        <v>18475</v>
      </c>
      <c r="E1013" s="5" t="s">
        <v>1060</v>
      </c>
      <c r="F1013" s="9" t="n">
        <f aca="false">YEAR(INDEX(Sinistres!$E$2:$E$1030,MATCH(B1013,Sinistres!$A$2:$A$1030,0)))</f>
        <v>2016</v>
      </c>
      <c r="G1013" s="9" t="n">
        <f aca="false">YEAR(C1013)</f>
        <v>2018</v>
      </c>
      <c r="H1013" s="9" t="n">
        <f aca="false">G1013-F1013+1</f>
        <v>3</v>
      </c>
    </row>
    <row r="1014" customFormat="false" ht="15" hidden="false" customHeight="false" outlineLevel="0" collapsed="false">
      <c r="A1014" s="5" t="s">
        <v>2073</v>
      </c>
      <c r="B1014" s="5" t="s">
        <v>635</v>
      </c>
      <c r="C1014" s="7" t="n">
        <v>42447</v>
      </c>
      <c r="D1014" s="8" t="n">
        <v>32490</v>
      </c>
      <c r="E1014" s="5" t="s">
        <v>1060</v>
      </c>
      <c r="F1014" s="9" t="n">
        <f aca="false">YEAR(INDEX(Sinistres!$E$2:$E$1030,MATCH(B1014,Sinistres!$A$2:$A$1030,0)))</f>
        <v>2016</v>
      </c>
      <c r="G1014" s="9" t="n">
        <f aca="false">YEAR(C1014)</f>
        <v>2016</v>
      </c>
      <c r="H1014" s="9" t="n">
        <f aca="false">G1014-F1014+1</f>
        <v>1</v>
      </c>
    </row>
    <row r="1015" customFormat="false" ht="15" hidden="false" customHeight="false" outlineLevel="0" collapsed="false">
      <c r="A1015" s="5" t="s">
        <v>2074</v>
      </c>
      <c r="B1015" s="5" t="s">
        <v>635</v>
      </c>
      <c r="C1015" s="7" t="n">
        <v>42748</v>
      </c>
      <c r="D1015" s="8" t="n">
        <v>17364</v>
      </c>
      <c r="E1015" s="5" t="s">
        <v>1060</v>
      </c>
      <c r="F1015" s="9" t="n">
        <f aca="false">YEAR(INDEX(Sinistres!$E$2:$E$1030,MATCH(B1015,Sinistres!$A$2:$A$1030,0)))</f>
        <v>2016</v>
      </c>
      <c r="G1015" s="9" t="n">
        <f aca="false">YEAR(C1015)</f>
        <v>2017</v>
      </c>
      <c r="H1015" s="9" t="n">
        <f aca="false">G1015-F1015+1</f>
        <v>2</v>
      </c>
    </row>
    <row r="1016" customFormat="false" ht="15" hidden="false" customHeight="false" outlineLevel="0" collapsed="false">
      <c r="A1016" s="5" t="s">
        <v>2075</v>
      </c>
      <c r="B1016" s="5" t="s">
        <v>636</v>
      </c>
      <c r="C1016" s="7" t="n">
        <v>42424</v>
      </c>
      <c r="D1016" s="8" t="n">
        <v>4167</v>
      </c>
      <c r="E1016" s="5" t="s">
        <v>1060</v>
      </c>
      <c r="F1016" s="9" t="n">
        <f aca="false">YEAR(INDEX(Sinistres!$E$2:$E$1030,MATCH(B1016,Sinistres!$A$2:$A$1030,0)))</f>
        <v>2016</v>
      </c>
      <c r="G1016" s="9" t="n">
        <f aca="false">YEAR(C1016)</f>
        <v>2016</v>
      </c>
      <c r="H1016" s="9" t="n">
        <f aca="false">G1016-F1016+1</f>
        <v>1</v>
      </c>
    </row>
    <row r="1017" customFormat="false" ht="15" hidden="false" customHeight="false" outlineLevel="0" collapsed="false">
      <c r="A1017" s="5" t="s">
        <v>2076</v>
      </c>
      <c r="B1017" s="5" t="s">
        <v>637</v>
      </c>
      <c r="C1017" s="7" t="n">
        <v>42453</v>
      </c>
      <c r="D1017" s="8" t="n">
        <v>8978</v>
      </c>
      <c r="E1017" s="5" t="s">
        <v>1060</v>
      </c>
      <c r="F1017" s="9" t="n">
        <f aca="false">YEAR(INDEX(Sinistres!$E$2:$E$1030,MATCH(B1017,Sinistres!$A$2:$A$1030,0)))</f>
        <v>2016</v>
      </c>
      <c r="G1017" s="9" t="n">
        <f aca="false">YEAR(C1017)</f>
        <v>2016</v>
      </c>
      <c r="H1017" s="9" t="n">
        <f aca="false">G1017-F1017+1</f>
        <v>1</v>
      </c>
    </row>
    <row r="1018" customFormat="false" ht="15" hidden="false" customHeight="false" outlineLevel="0" collapsed="false">
      <c r="A1018" s="5" t="s">
        <v>2077</v>
      </c>
      <c r="B1018" s="5" t="s">
        <v>638</v>
      </c>
      <c r="C1018" s="7" t="n">
        <v>42459</v>
      </c>
      <c r="D1018" s="8" t="n">
        <v>8843</v>
      </c>
      <c r="E1018" s="5" t="s">
        <v>1060</v>
      </c>
      <c r="F1018" s="9" t="n">
        <f aca="false">YEAR(INDEX(Sinistres!$E$2:$E$1030,MATCH(B1018,Sinistres!$A$2:$A$1030,0)))</f>
        <v>2016</v>
      </c>
      <c r="G1018" s="9" t="n">
        <f aca="false">YEAR(C1018)</f>
        <v>2016</v>
      </c>
      <c r="H1018" s="9" t="n">
        <f aca="false">G1018-F1018+1</f>
        <v>1</v>
      </c>
    </row>
    <row r="1019" customFormat="false" ht="15" hidden="false" customHeight="false" outlineLevel="0" collapsed="false">
      <c r="A1019" s="5" t="s">
        <v>2078</v>
      </c>
      <c r="B1019" s="5" t="s">
        <v>639</v>
      </c>
      <c r="C1019" s="7" t="n">
        <v>42556</v>
      </c>
      <c r="D1019" s="8" t="n">
        <v>7790</v>
      </c>
      <c r="E1019" s="5" t="s">
        <v>1060</v>
      </c>
      <c r="F1019" s="9" t="n">
        <f aca="false">YEAR(INDEX(Sinistres!$E$2:$E$1030,MATCH(B1019,Sinistres!$A$2:$A$1030,0)))</f>
        <v>2016</v>
      </c>
      <c r="G1019" s="9" t="n">
        <f aca="false">YEAR(C1019)</f>
        <v>2016</v>
      </c>
      <c r="H1019" s="9" t="n">
        <f aca="false">G1019-F1019+1</f>
        <v>1</v>
      </c>
    </row>
    <row r="1020" customFormat="false" ht="15" hidden="false" customHeight="false" outlineLevel="0" collapsed="false">
      <c r="A1020" s="5" t="s">
        <v>2079</v>
      </c>
      <c r="B1020" s="5" t="s">
        <v>640</v>
      </c>
      <c r="C1020" s="7" t="n">
        <v>42702</v>
      </c>
      <c r="D1020" s="8" t="n">
        <v>84916</v>
      </c>
      <c r="E1020" s="5" t="s">
        <v>1060</v>
      </c>
      <c r="F1020" s="9" t="n">
        <f aca="false">YEAR(INDEX(Sinistres!$E$2:$E$1030,MATCH(B1020,Sinistres!$A$2:$A$1030,0)))</f>
        <v>2016</v>
      </c>
      <c r="G1020" s="9" t="n">
        <f aca="false">YEAR(C1020)</f>
        <v>2016</v>
      </c>
      <c r="H1020" s="9" t="n">
        <f aca="false">G1020-F1020+1</f>
        <v>1</v>
      </c>
    </row>
    <row r="1021" customFormat="false" ht="15" hidden="false" customHeight="false" outlineLevel="0" collapsed="false">
      <c r="A1021" s="5" t="s">
        <v>2080</v>
      </c>
      <c r="B1021" s="5" t="s">
        <v>640</v>
      </c>
      <c r="C1021" s="7" t="n">
        <v>42712</v>
      </c>
      <c r="D1021" s="8" t="n">
        <v>87922</v>
      </c>
      <c r="E1021" s="5" t="s">
        <v>1060</v>
      </c>
      <c r="F1021" s="9" t="n">
        <f aca="false">YEAR(INDEX(Sinistres!$E$2:$E$1030,MATCH(B1021,Sinistres!$A$2:$A$1030,0)))</f>
        <v>2016</v>
      </c>
      <c r="G1021" s="9" t="n">
        <f aca="false">YEAR(C1021)</f>
        <v>2016</v>
      </c>
      <c r="H1021" s="9" t="n">
        <f aca="false">G1021-F1021+1</f>
        <v>1</v>
      </c>
    </row>
    <row r="1022" customFormat="false" ht="15" hidden="false" customHeight="false" outlineLevel="0" collapsed="false">
      <c r="A1022" s="5" t="s">
        <v>2081</v>
      </c>
      <c r="B1022" s="5" t="s">
        <v>641</v>
      </c>
      <c r="C1022" s="7" t="n">
        <v>42554</v>
      </c>
      <c r="D1022" s="8" t="n">
        <v>9010</v>
      </c>
      <c r="E1022" s="5" t="s">
        <v>1060</v>
      </c>
      <c r="F1022" s="9" t="n">
        <f aca="false">YEAR(INDEX(Sinistres!$E$2:$E$1030,MATCH(B1022,Sinistres!$A$2:$A$1030,0)))</f>
        <v>2016</v>
      </c>
      <c r="G1022" s="9" t="n">
        <f aca="false">YEAR(C1022)</f>
        <v>2016</v>
      </c>
      <c r="H1022" s="9" t="n">
        <f aca="false">G1022-F1022+1</f>
        <v>1</v>
      </c>
    </row>
    <row r="1023" customFormat="false" ht="15" hidden="false" customHeight="false" outlineLevel="0" collapsed="false">
      <c r="A1023" s="5" t="s">
        <v>2082</v>
      </c>
      <c r="B1023" s="5" t="s">
        <v>642</v>
      </c>
      <c r="C1023" s="7" t="n">
        <v>42732</v>
      </c>
      <c r="D1023" s="8" t="n">
        <v>9337</v>
      </c>
      <c r="E1023" s="5" t="s">
        <v>1060</v>
      </c>
      <c r="F1023" s="9" t="n">
        <f aca="false">YEAR(INDEX(Sinistres!$E$2:$E$1030,MATCH(B1023,Sinistres!$A$2:$A$1030,0)))</f>
        <v>2016</v>
      </c>
      <c r="G1023" s="9" t="n">
        <f aca="false">YEAR(C1023)</f>
        <v>2016</v>
      </c>
      <c r="H1023" s="9" t="n">
        <f aca="false">G1023-F1023+1</f>
        <v>1</v>
      </c>
    </row>
    <row r="1024" customFormat="false" ht="15" hidden="false" customHeight="false" outlineLevel="0" collapsed="false">
      <c r="A1024" s="5" t="s">
        <v>2083</v>
      </c>
      <c r="B1024" s="5" t="s">
        <v>642</v>
      </c>
      <c r="C1024" s="7" t="n">
        <v>42928</v>
      </c>
      <c r="D1024" s="8" t="n">
        <v>7564</v>
      </c>
      <c r="E1024" s="5" t="s">
        <v>1060</v>
      </c>
      <c r="F1024" s="9" t="n">
        <f aca="false">YEAR(INDEX(Sinistres!$E$2:$E$1030,MATCH(B1024,Sinistres!$A$2:$A$1030,0)))</f>
        <v>2016</v>
      </c>
      <c r="G1024" s="9" t="n">
        <f aca="false">YEAR(C1024)</f>
        <v>2017</v>
      </c>
      <c r="H1024" s="9" t="n">
        <f aca="false">G1024-F1024+1</f>
        <v>2</v>
      </c>
    </row>
    <row r="1025" customFormat="false" ht="15" hidden="false" customHeight="false" outlineLevel="0" collapsed="false">
      <c r="A1025" s="5" t="s">
        <v>2084</v>
      </c>
      <c r="B1025" s="5" t="s">
        <v>642</v>
      </c>
      <c r="C1025" s="7" t="n">
        <v>43140</v>
      </c>
      <c r="D1025" s="8" t="n">
        <v>16076</v>
      </c>
      <c r="E1025" s="5" t="s">
        <v>1060</v>
      </c>
      <c r="F1025" s="9" t="n">
        <f aca="false">YEAR(INDEX(Sinistres!$E$2:$E$1030,MATCH(B1025,Sinistres!$A$2:$A$1030,0)))</f>
        <v>2016</v>
      </c>
      <c r="G1025" s="9" t="n">
        <f aca="false">YEAR(C1025)</f>
        <v>2018</v>
      </c>
      <c r="H1025" s="9" t="n">
        <f aca="false">G1025-F1025+1</f>
        <v>3</v>
      </c>
    </row>
    <row r="1026" customFormat="false" ht="15" hidden="false" customHeight="false" outlineLevel="0" collapsed="false">
      <c r="A1026" s="5" t="s">
        <v>2085</v>
      </c>
      <c r="B1026" s="5" t="s">
        <v>643</v>
      </c>
      <c r="C1026" s="7" t="n">
        <v>42825</v>
      </c>
      <c r="D1026" s="8" t="n">
        <v>7121</v>
      </c>
      <c r="E1026" s="5" t="s">
        <v>1060</v>
      </c>
      <c r="F1026" s="9" t="n">
        <f aca="false">YEAR(INDEX(Sinistres!$E$2:$E$1030,MATCH(B1026,Sinistres!$A$2:$A$1030,0)))</f>
        <v>2016</v>
      </c>
      <c r="G1026" s="9" t="n">
        <f aca="false">YEAR(C1026)</f>
        <v>2017</v>
      </c>
      <c r="H1026" s="9" t="n">
        <f aca="false">G1026-F1026+1</f>
        <v>2</v>
      </c>
    </row>
    <row r="1027" customFormat="false" ht="15" hidden="false" customHeight="false" outlineLevel="0" collapsed="false">
      <c r="A1027" s="5" t="s">
        <v>2086</v>
      </c>
      <c r="B1027" s="5" t="s">
        <v>644</v>
      </c>
      <c r="C1027" s="7" t="n">
        <v>42705</v>
      </c>
      <c r="D1027" s="8" t="n">
        <v>4870</v>
      </c>
      <c r="E1027" s="5" t="s">
        <v>1060</v>
      </c>
      <c r="F1027" s="9" t="n">
        <f aca="false">YEAR(INDEX(Sinistres!$E$2:$E$1030,MATCH(B1027,Sinistres!$A$2:$A$1030,0)))</f>
        <v>2016</v>
      </c>
      <c r="G1027" s="9" t="n">
        <f aca="false">YEAR(C1027)</f>
        <v>2016</v>
      </c>
      <c r="H1027" s="9" t="n">
        <f aca="false">G1027-F1027+1</f>
        <v>1</v>
      </c>
    </row>
    <row r="1028" customFormat="false" ht="15" hidden="false" customHeight="false" outlineLevel="0" collapsed="false">
      <c r="A1028" s="5" t="s">
        <v>2087</v>
      </c>
      <c r="B1028" s="5" t="s">
        <v>645</v>
      </c>
      <c r="C1028" s="7" t="n">
        <v>42682</v>
      </c>
      <c r="D1028" s="8" t="n">
        <v>5693</v>
      </c>
      <c r="E1028" s="5" t="s">
        <v>1060</v>
      </c>
      <c r="F1028" s="9" t="n">
        <f aca="false">YEAR(INDEX(Sinistres!$E$2:$E$1030,MATCH(B1028,Sinistres!$A$2:$A$1030,0)))</f>
        <v>2016</v>
      </c>
      <c r="G1028" s="9" t="n">
        <f aca="false">YEAR(C1028)</f>
        <v>2016</v>
      </c>
      <c r="H1028" s="9" t="n">
        <f aca="false">G1028-F1028+1</f>
        <v>1</v>
      </c>
    </row>
    <row r="1029" customFormat="false" ht="15" hidden="false" customHeight="false" outlineLevel="0" collapsed="false">
      <c r="A1029" s="5" t="s">
        <v>2088</v>
      </c>
      <c r="B1029" s="5" t="s">
        <v>646</v>
      </c>
      <c r="C1029" s="7" t="n">
        <v>42772</v>
      </c>
      <c r="D1029" s="8" t="n">
        <v>17007</v>
      </c>
      <c r="E1029" s="5" t="s">
        <v>1060</v>
      </c>
      <c r="F1029" s="9" t="n">
        <f aca="false">YEAR(INDEX(Sinistres!$E$2:$E$1030,MATCH(B1029,Sinistres!$A$2:$A$1030,0)))</f>
        <v>2016</v>
      </c>
      <c r="G1029" s="9" t="n">
        <f aca="false">YEAR(C1029)</f>
        <v>2017</v>
      </c>
      <c r="H1029" s="9" t="n">
        <f aca="false">G1029-F1029+1</f>
        <v>2</v>
      </c>
    </row>
    <row r="1030" customFormat="false" ht="15" hidden="false" customHeight="false" outlineLevel="0" collapsed="false">
      <c r="A1030" s="5" t="s">
        <v>2089</v>
      </c>
      <c r="B1030" s="5" t="s">
        <v>646</v>
      </c>
      <c r="C1030" s="7" t="n">
        <v>42975</v>
      </c>
      <c r="D1030" s="8" t="n">
        <v>9131</v>
      </c>
      <c r="E1030" s="5" t="s">
        <v>1060</v>
      </c>
      <c r="F1030" s="9" t="n">
        <f aca="false">YEAR(INDEX(Sinistres!$E$2:$E$1030,MATCH(B1030,Sinistres!$A$2:$A$1030,0)))</f>
        <v>2016</v>
      </c>
      <c r="G1030" s="9" t="n">
        <f aca="false">YEAR(C1030)</f>
        <v>2017</v>
      </c>
      <c r="H1030" s="9" t="n">
        <f aca="false">G1030-F1030+1</f>
        <v>2</v>
      </c>
    </row>
    <row r="1031" customFormat="false" ht="15" hidden="false" customHeight="false" outlineLevel="0" collapsed="false">
      <c r="A1031" s="5" t="s">
        <v>2090</v>
      </c>
      <c r="B1031" s="5" t="s">
        <v>647</v>
      </c>
      <c r="C1031" s="7" t="n">
        <v>42460</v>
      </c>
      <c r="D1031" s="8" t="n">
        <v>8661</v>
      </c>
      <c r="E1031" s="5" t="s">
        <v>1060</v>
      </c>
      <c r="F1031" s="9" t="n">
        <f aca="false">YEAR(INDEX(Sinistres!$E$2:$E$1030,MATCH(B1031,Sinistres!$A$2:$A$1030,0)))</f>
        <v>2016</v>
      </c>
      <c r="G1031" s="9" t="n">
        <f aca="false">YEAR(C1031)</f>
        <v>2016</v>
      </c>
      <c r="H1031" s="9" t="n">
        <f aca="false">G1031-F1031+1</f>
        <v>1</v>
      </c>
    </row>
    <row r="1032" customFormat="false" ht="15" hidden="false" customHeight="false" outlineLevel="0" collapsed="false">
      <c r="A1032" s="5" t="s">
        <v>2091</v>
      </c>
      <c r="B1032" s="5" t="s">
        <v>648</v>
      </c>
      <c r="C1032" s="7" t="n">
        <v>42875</v>
      </c>
      <c r="D1032" s="8" t="n">
        <v>89914</v>
      </c>
      <c r="E1032" s="5" t="s">
        <v>1060</v>
      </c>
      <c r="F1032" s="9" t="n">
        <f aca="false">YEAR(INDEX(Sinistres!$E$2:$E$1030,MATCH(B1032,Sinistres!$A$2:$A$1030,0)))</f>
        <v>2016</v>
      </c>
      <c r="G1032" s="9" t="n">
        <f aca="false">YEAR(C1032)</f>
        <v>2017</v>
      </c>
      <c r="H1032" s="9" t="n">
        <f aca="false">G1032-F1032+1</f>
        <v>2</v>
      </c>
    </row>
    <row r="1033" customFormat="false" ht="15" hidden="false" customHeight="false" outlineLevel="0" collapsed="false">
      <c r="A1033" s="5" t="s">
        <v>2092</v>
      </c>
      <c r="B1033" s="5" t="s">
        <v>648</v>
      </c>
      <c r="C1033" s="7" t="n">
        <v>43133</v>
      </c>
      <c r="D1033" s="8" t="n">
        <v>80593</v>
      </c>
      <c r="E1033" s="5" t="s">
        <v>1060</v>
      </c>
      <c r="F1033" s="9" t="n">
        <f aca="false">YEAR(INDEX(Sinistres!$E$2:$E$1030,MATCH(B1033,Sinistres!$A$2:$A$1030,0)))</f>
        <v>2016</v>
      </c>
      <c r="G1033" s="9" t="n">
        <f aca="false">YEAR(C1033)</f>
        <v>2018</v>
      </c>
      <c r="H1033" s="9" t="n">
        <f aca="false">G1033-F1033+1</f>
        <v>3</v>
      </c>
    </row>
    <row r="1034" customFormat="false" ht="15" hidden="false" customHeight="false" outlineLevel="0" collapsed="false">
      <c r="A1034" s="5" t="s">
        <v>2093</v>
      </c>
      <c r="B1034" s="5" t="s">
        <v>649</v>
      </c>
      <c r="C1034" s="7" t="n">
        <v>42451</v>
      </c>
      <c r="D1034" s="8" t="n">
        <v>5676</v>
      </c>
      <c r="E1034" s="5" t="s">
        <v>1060</v>
      </c>
      <c r="F1034" s="9" t="n">
        <f aca="false">YEAR(INDEX(Sinistres!$E$2:$E$1030,MATCH(B1034,Sinistres!$A$2:$A$1030,0)))</f>
        <v>2016</v>
      </c>
      <c r="G1034" s="9" t="n">
        <f aca="false">YEAR(C1034)</f>
        <v>2016</v>
      </c>
      <c r="H1034" s="9" t="n">
        <f aca="false">G1034-F1034+1</f>
        <v>1</v>
      </c>
    </row>
    <row r="1035" customFormat="false" ht="15" hidden="false" customHeight="false" outlineLevel="0" collapsed="false">
      <c r="A1035" s="5" t="s">
        <v>2094</v>
      </c>
      <c r="B1035" s="5" t="s">
        <v>650</v>
      </c>
      <c r="C1035" s="7" t="n">
        <v>42930</v>
      </c>
      <c r="D1035" s="8" t="n">
        <v>6987</v>
      </c>
      <c r="E1035" s="5" t="s">
        <v>1060</v>
      </c>
      <c r="F1035" s="9" t="n">
        <f aca="false">YEAR(INDEX(Sinistres!$E$2:$E$1030,MATCH(B1035,Sinistres!$A$2:$A$1030,0)))</f>
        <v>2016</v>
      </c>
      <c r="G1035" s="9" t="n">
        <f aca="false">YEAR(C1035)</f>
        <v>2017</v>
      </c>
      <c r="H1035" s="9" t="n">
        <f aca="false">G1035-F1035+1</f>
        <v>2</v>
      </c>
    </row>
    <row r="1036" customFormat="false" ht="15" hidden="false" customHeight="false" outlineLevel="0" collapsed="false">
      <c r="A1036" s="5" t="s">
        <v>2095</v>
      </c>
      <c r="B1036" s="5" t="s">
        <v>650</v>
      </c>
      <c r="C1036" s="7" t="n">
        <v>43092</v>
      </c>
      <c r="D1036" s="8" t="n">
        <v>58378</v>
      </c>
      <c r="E1036" s="5" t="s">
        <v>1060</v>
      </c>
      <c r="F1036" s="9" t="n">
        <f aca="false">YEAR(INDEX(Sinistres!$E$2:$E$1030,MATCH(B1036,Sinistres!$A$2:$A$1030,0)))</f>
        <v>2016</v>
      </c>
      <c r="G1036" s="9" t="n">
        <f aca="false">YEAR(C1036)</f>
        <v>2017</v>
      </c>
      <c r="H1036" s="9" t="n">
        <f aca="false">G1036-F1036+1</f>
        <v>2</v>
      </c>
    </row>
    <row r="1037" customFormat="false" ht="15" hidden="false" customHeight="false" outlineLevel="0" collapsed="false">
      <c r="A1037" s="5" t="s">
        <v>2096</v>
      </c>
      <c r="B1037" s="5" t="s">
        <v>650</v>
      </c>
      <c r="C1037" s="7" t="n">
        <v>43182</v>
      </c>
      <c r="D1037" s="8" t="n">
        <v>21608</v>
      </c>
      <c r="E1037" s="5" t="s">
        <v>1060</v>
      </c>
      <c r="F1037" s="9" t="n">
        <f aca="false">YEAR(INDEX(Sinistres!$E$2:$E$1030,MATCH(B1037,Sinistres!$A$2:$A$1030,0)))</f>
        <v>2016</v>
      </c>
      <c r="G1037" s="9" t="n">
        <f aca="false">YEAR(C1037)</f>
        <v>2018</v>
      </c>
      <c r="H1037" s="9" t="n">
        <f aca="false">G1037-F1037+1</f>
        <v>3</v>
      </c>
    </row>
    <row r="1038" customFormat="false" ht="15" hidden="false" customHeight="false" outlineLevel="0" collapsed="false">
      <c r="A1038" s="5" t="s">
        <v>2097</v>
      </c>
      <c r="B1038" s="5" t="s">
        <v>651</v>
      </c>
      <c r="C1038" s="7" t="n">
        <v>42899</v>
      </c>
      <c r="D1038" s="8" t="n">
        <v>3919</v>
      </c>
      <c r="E1038" s="5" t="s">
        <v>1060</v>
      </c>
      <c r="F1038" s="9" t="n">
        <f aca="false">YEAR(INDEX(Sinistres!$E$2:$E$1030,MATCH(B1038,Sinistres!$A$2:$A$1030,0)))</f>
        <v>2016</v>
      </c>
      <c r="G1038" s="9" t="n">
        <f aca="false">YEAR(C1038)</f>
        <v>2017</v>
      </c>
      <c r="H1038" s="9" t="n">
        <f aca="false">G1038-F1038+1</f>
        <v>2</v>
      </c>
    </row>
    <row r="1039" customFormat="false" ht="15" hidden="false" customHeight="false" outlineLevel="0" collapsed="false">
      <c r="A1039" s="5" t="s">
        <v>2098</v>
      </c>
      <c r="B1039" s="5" t="s">
        <v>652</v>
      </c>
      <c r="C1039" s="7" t="n">
        <v>42444</v>
      </c>
      <c r="D1039" s="8" t="n">
        <v>7353</v>
      </c>
      <c r="E1039" s="5" t="s">
        <v>1060</v>
      </c>
      <c r="F1039" s="9" t="n">
        <f aca="false">YEAR(INDEX(Sinistres!$E$2:$E$1030,MATCH(B1039,Sinistres!$A$2:$A$1030,0)))</f>
        <v>2016</v>
      </c>
      <c r="G1039" s="9" t="n">
        <f aca="false">YEAR(C1039)</f>
        <v>2016</v>
      </c>
      <c r="H1039" s="9" t="n">
        <f aca="false">G1039-F1039+1</f>
        <v>1</v>
      </c>
    </row>
    <row r="1040" customFormat="false" ht="15" hidden="false" customHeight="false" outlineLevel="0" collapsed="false">
      <c r="A1040" s="5" t="s">
        <v>2099</v>
      </c>
      <c r="B1040" s="5" t="s">
        <v>653</v>
      </c>
      <c r="C1040" s="7" t="n">
        <v>42462</v>
      </c>
      <c r="D1040" s="8" t="n">
        <v>6005</v>
      </c>
      <c r="E1040" s="5" t="s">
        <v>1060</v>
      </c>
      <c r="F1040" s="9" t="n">
        <f aca="false">YEAR(INDEX(Sinistres!$E$2:$E$1030,MATCH(B1040,Sinistres!$A$2:$A$1030,0)))</f>
        <v>2016</v>
      </c>
      <c r="G1040" s="9" t="n">
        <f aca="false">YEAR(C1040)</f>
        <v>2016</v>
      </c>
      <c r="H1040" s="9" t="n">
        <f aca="false">G1040-F1040+1</f>
        <v>1</v>
      </c>
    </row>
    <row r="1041" customFormat="false" ht="15" hidden="false" customHeight="false" outlineLevel="0" collapsed="false">
      <c r="A1041" s="5" t="s">
        <v>2100</v>
      </c>
      <c r="B1041" s="5" t="s">
        <v>654</v>
      </c>
      <c r="C1041" s="7" t="n">
        <v>42580</v>
      </c>
      <c r="D1041" s="8" t="n">
        <v>768</v>
      </c>
      <c r="E1041" s="5" t="s">
        <v>1060</v>
      </c>
      <c r="F1041" s="9" t="n">
        <f aca="false">YEAR(INDEX(Sinistres!$E$2:$E$1030,MATCH(B1041,Sinistres!$A$2:$A$1030,0)))</f>
        <v>2016</v>
      </c>
      <c r="G1041" s="9" t="n">
        <f aca="false">YEAR(C1041)</f>
        <v>2016</v>
      </c>
      <c r="H1041" s="9" t="n">
        <f aca="false">G1041-F1041+1</f>
        <v>1</v>
      </c>
    </row>
    <row r="1042" customFormat="false" ht="15" hidden="false" customHeight="false" outlineLevel="0" collapsed="false">
      <c r="A1042" s="5" t="s">
        <v>2101</v>
      </c>
      <c r="B1042" s="5" t="s">
        <v>654</v>
      </c>
      <c r="C1042" s="7" t="n">
        <v>42618</v>
      </c>
      <c r="D1042" s="8" t="n">
        <v>5300</v>
      </c>
      <c r="E1042" s="5" t="s">
        <v>1060</v>
      </c>
      <c r="F1042" s="9" t="n">
        <f aca="false">YEAR(INDEX(Sinistres!$E$2:$E$1030,MATCH(B1042,Sinistres!$A$2:$A$1030,0)))</f>
        <v>2016</v>
      </c>
      <c r="G1042" s="9" t="n">
        <f aca="false">YEAR(C1042)</f>
        <v>2016</v>
      </c>
      <c r="H1042" s="9" t="n">
        <f aca="false">G1042-F1042+1</f>
        <v>1</v>
      </c>
    </row>
    <row r="1043" customFormat="false" ht="15" hidden="false" customHeight="false" outlineLevel="0" collapsed="false">
      <c r="A1043" s="5" t="s">
        <v>2102</v>
      </c>
      <c r="B1043" s="5" t="s">
        <v>655</v>
      </c>
      <c r="C1043" s="7" t="n">
        <v>42560</v>
      </c>
      <c r="D1043" s="8" t="n">
        <v>14768</v>
      </c>
      <c r="E1043" s="5" t="s">
        <v>1060</v>
      </c>
      <c r="F1043" s="9" t="n">
        <f aca="false">YEAR(INDEX(Sinistres!$E$2:$E$1030,MATCH(B1043,Sinistres!$A$2:$A$1030,0)))</f>
        <v>2016</v>
      </c>
      <c r="G1043" s="9" t="n">
        <f aca="false">YEAR(C1043)</f>
        <v>2016</v>
      </c>
      <c r="H1043" s="9" t="n">
        <f aca="false">G1043-F1043+1</f>
        <v>1</v>
      </c>
    </row>
    <row r="1044" customFormat="false" ht="15" hidden="false" customHeight="false" outlineLevel="0" collapsed="false">
      <c r="A1044" s="5" t="s">
        <v>2103</v>
      </c>
      <c r="B1044" s="5" t="s">
        <v>655</v>
      </c>
      <c r="C1044" s="7" t="n">
        <v>42634</v>
      </c>
      <c r="D1044" s="8" t="n">
        <v>1000</v>
      </c>
      <c r="E1044" s="5" t="s">
        <v>1060</v>
      </c>
      <c r="F1044" s="9" t="n">
        <f aca="false">YEAR(INDEX(Sinistres!$E$2:$E$1030,MATCH(B1044,Sinistres!$A$2:$A$1030,0)))</f>
        <v>2016</v>
      </c>
      <c r="G1044" s="9" t="n">
        <f aca="false">YEAR(C1044)</f>
        <v>2016</v>
      </c>
      <c r="H1044" s="9" t="n">
        <f aca="false">G1044-F1044+1</f>
        <v>1</v>
      </c>
    </row>
    <row r="1045" customFormat="false" ht="15" hidden="false" customHeight="false" outlineLevel="0" collapsed="false">
      <c r="A1045" s="5" t="s">
        <v>2104</v>
      </c>
      <c r="B1045" s="5" t="s">
        <v>656</v>
      </c>
      <c r="C1045" s="7" t="n">
        <v>42653</v>
      </c>
      <c r="D1045" s="8" t="n">
        <v>6337</v>
      </c>
      <c r="E1045" s="5" t="s">
        <v>1060</v>
      </c>
      <c r="F1045" s="9" t="n">
        <f aca="false">YEAR(INDEX(Sinistres!$E$2:$E$1030,MATCH(B1045,Sinistres!$A$2:$A$1030,0)))</f>
        <v>2016</v>
      </c>
      <c r="G1045" s="9" t="n">
        <f aca="false">YEAR(C1045)</f>
        <v>2016</v>
      </c>
      <c r="H1045" s="9" t="n">
        <f aca="false">G1045-F1045+1</f>
        <v>1</v>
      </c>
    </row>
    <row r="1046" customFormat="false" ht="15" hidden="false" customHeight="false" outlineLevel="0" collapsed="false">
      <c r="A1046" s="5" t="s">
        <v>2105</v>
      </c>
      <c r="B1046" s="5" t="s">
        <v>657</v>
      </c>
      <c r="C1046" s="7" t="n">
        <v>42777</v>
      </c>
      <c r="D1046" s="8" t="n">
        <v>2586</v>
      </c>
      <c r="E1046" s="5" t="s">
        <v>1060</v>
      </c>
      <c r="F1046" s="9" t="n">
        <f aca="false">YEAR(INDEX(Sinistres!$E$2:$E$1030,MATCH(B1046,Sinistres!$A$2:$A$1030,0)))</f>
        <v>2016</v>
      </c>
      <c r="G1046" s="9" t="n">
        <f aca="false">YEAR(C1046)</f>
        <v>2017</v>
      </c>
      <c r="H1046" s="9" t="n">
        <f aca="false">G1046-F1046+1</f>
        <v>2</v>
      </c>
    </row>
    <row r="1047" customFormat="false" ht="15" hidden="false" customHeight="false" outlineLevel="0" collapsed="false">
      <c r="A1047" s="5" t="s">
        <v>2106</v>
      </c>
      <c r="B1047" s="5" t="s">
        <v>658</v>
      </c>
      <c r="C1047" s="7" t="n">
        <v>43312</v>
      </c>
      <c r="D1047" s="8" t="n">
        <v>9037</v>
      </c>
      <c r="E1047" s="5" t="s">
        <v>1060</v>
      </c>
      <c r="F1047" s="9" t="n">
        <f aca="false">YEAR(INDEX(Sinistres!$E$2:$E$1030,MATCH(B1047,Sinistres!$A$2:$A$1030,0)))</f>
        <v>2017</v>
      </c>
      <c r="G1047" s="9" t="n">
        <f aca="false">YEAR(C1047)</f>
        <v>2018</v>
      </c>
      <c r="H1047" s="9" t="n">
        <f aca="false">G1047-F1047+1</f>
        <v>2</v>
      </c>
    </row>
    <row r="1048" customFormat="false" ht="15" hidden="false" customHeight="false" outlineLevel="0" collapsed="false">
      <c r="A1048" s="5" t="s">
        <v>2107</v>
      </c>
      <c r="B1048" s="5" t="s">
        <v>658</v>
      </c>
      <c r="C1048" s="7" t="n">
        <v>43382</v>
      </c>
      <c r="D1048" s="8" t="n">
        <v>13172</v>
      </c>
      <c r="E1048" s="5" t="s">
        <v>1060</v>
      </c>
      <c r="F1048" s="9" t="n">
        <f aca="false">YEAR(INDEX(Sinistres!$E$2:$E$1030,MATCH(B1048,Sinistres!$A$2:$A$1030,0)))</f>
        <v>2017</v>
      </c>
      <c r="G1048" s="9" t="n">
        <f aca="false">YEAR(C1048)</f>
        <v>2018</v>
      </c>
      <c r="H1048" s="9" t="n">
        <f aca="false">G1048-F1048+1</f>
        <v>2</v>
      </c>
    </row>
    <row r="1049" customFormat="false" ht="15" hidden="false" customHeight="false" outlineLevel="0" collapsed="false">
      <c r="A1049" s="5" t="s">
        <v>2108</v>
      </c>
      <c r="B1049" s="5" t="s">
        <v>658</v>
      </c>
      <c r="C1049" s="7" t="n">
        <v>43594</v>
      </c>
      <c r="D1049" s="8" t="n">
        <v>1373</v>
      </c>
      <c r="E1049" s="5" t="s">
        <v>1060</v>
      </c>
      <c r="F1049" s="9" t="n">
        <f aca="false">YEAR(INDEX(Sinistres!$E$2:$E$1030,MATCH(B1049,Sinistres!$A$2:$A$1030,0)))</f>
        <v>2017</v>
      </c>
      <c r="G1049" s="9" t="n">
        <f aca="false">YEAR(C1049)</f>
        <v>2019</v>
      </c>
      <c r="H1049" s="9" t="n">
        <f aca="false">G1049-F1049+1</f>
        <v>3</v>
      </c>
    </row>
    <row r="1050" customFormat="false" ht="15" hidden="false" customHeight="false" outlineLevel="0" collapsed="false">
      <c r="A1050" s="5" t="s">
        <v>2109</v>
      </c>
      <c r="B1050" s="5" t="s">
        <v>659</v>
      </c>
      <c r="C1050" s="7" t="n">
        <v>42815</v>
      </c>
      <c r="D1050" s="8" t="n">
        <v>1348</v>
      </c>
      <c r="E1050" s="5" t="s">
        <v>1060</v>
      </c>
      <c r="F1050" s="9" t="n">
        <f aca="false">YEAR(INDEX(Sinistres!$E$2:$E$1030,MATCH(B1050,Sinistres!$A$2:$A$1030,0)))</f>
        <v>2017</v>
      </c>
      <c r="G1050" s="9" t="n">
        <f aca="false">YEAR(C1050)</f>
        <v>2017</v>
      </c>
      <c r="H1050" s="9" t="n">
        <f aca="false">G1050-F1050+1</f>
        <v>1</v>
      </c>
    </row>
    <row r="1051" customFormat="false" ht="15" hidden="false" customHeight="false" outlineLevel="0" collapsed="false">
      <c r="A1051" s="5" t="s">
        <v>2110</v>
      </c>
      <c r="B1051" s="5" t="s">
        <v>660</v>
      </c>
      <c r="C1051" s="7" t="n">
        <v>43511</v>
      </c>
      <c r="D1051" s="8" t="n">
        <v>86114</v>
      </c>
      <c r="E1051" s="5" t="s">
        <v>1060</v>
      </c>
      <c r="F1051" s="9" t="n">
        <f aca="false">YEAR(INDEX(Sinistres!$E$2:$E$1030,MATCH(B1051,Sinistres!$A$2:$A$1030,0)))</f>
        <v>2017</v>
      </c>
      <c r="G1051" s="9" t="n">
        <f aca="false">YEAR(C1051)</f>
        <v>2019</v>
      </c>
      <c r="H1051" s="9" t="n">
        <f aca="false">G1051-F1051+1</f>
        <v>3</v>
      </c>
    </row>
    <row r="1052" customFormat="false" ht="15" hidden="false" customHeight="false" outlineLevel="0" collapsed="false">
      <c r="A1052" s="5" t="s">
        <v>2111</v>
      </c>
      <c r="B1052" s="5" t="s">
        <v>660</v>
      </c>
      <c r="C1052" s="7" t="n">
        <v>43822</v>
      </c>
      <c r="D1052" s="8" t="n">
        <v>34530</v>
      </c>
      <c r="E1052" s="5" t="s">
        <v>1060</v>
      </c>
      <c r="F1052" s="9" t="n">
        <f aca="false">YEAR(INDEX(Sinistres!$E$2:$E$1030,MATCH(B1052,Sinistres!$A$2:$A$1030,0)))</f>
        <v>2017</v>
      </c>
      <c r="G1052" s="9" t="n">
        <f aca="false">YEAR(C1052)</f>
        <v>2019</v>
      </c>
      <c r="H1052" s="9" t="n">
        <f aca="false">G1052-F1052+1</f>
        <v>3</v>
      </c>
    </row>
    <row r="1053" customFormat="false" ht="15" hidden="false" customHeight="false" outlineLevel="0" collapsed="false">
      <c r="A1053" s="5" t="s">
        <v>2112</v>
      </c>
      <c r="B1053" s="5" t="s">
        <v>660</v>
      </c>
      <c r="C1053" s="7" t="n">
        <v>44202</v>
      </c>
      <c r="D1053" s="8" t="n">
        <v>84886</v>
      </c>
      <c r="E1053" s="5" t="s">
        <v>1060</v>
      </c>
      <c r="F1053" s="9" t="n">
        <f aca="false">YEAR(INDEX(Sinistres!$E$2:$E$1030,MATCH(B1053,Sinistres!$A$2:$A$1030,0)))</f>
        <v>2017</v>
      </c>
      <c r="G1053" s="9" t="n">
        <f aca="false">YEAR(C1053)</f>
        <v>2021</v>
      </c>
      <c r="H1053" s="9" t="n">
        <f aca="false">G1053-F1053+1</f>
        <v>5</v>
      </c>
    </row>
    <row r="1054" customFormat="false" ht="15" hidden="false" customHeight="false" outlineLevel="0" collapsed="false">
      <c r="A1054" s="5" t="s">
        <v>2113</v>
      </c>
      <c r="B1054" s="5" t="s">
        <v>660</v>
      </c>
      <c r="C1054" s="7" t="n">
        <v>44908</v>
      </c>
      <c r="D1054" s="8" t="n">
        <v>47267</v>
      </c>
      <c r="E1054" s="5" t="s">
        <v>1060</v>
      </c>
      <c r="F1054" s="9" t="n">
        <f aca="false">YEAR(INDEX(Sinistres!$E$2:$E$1030,MATCH(B1054,Sinistres!$A$2:$A$1030,0)))</f>
        <v>2017</v>
      </c>
      <c r="G1054" s="9" t="n">
        <f aca="false">YEAR(C1054)</f>
        <v>2022</v>
      </c>
      <c r="H1054" s="9" t="n">
        <f aca="false">G1054-F1054+1</f>
        <v>6</v>
      </c>
    </row>
    <row r="1055" customFormat="false" ht="15" hidden="false" customHeight="false" outlineLevel="0" collapsed="false">
      <c r="A1055" s="5" t="s">
        <v>2114</v>
      </c>
      <c r="B1055" s="5" t="s">
        <v>661</v>
      </c>
      <c r="C1055" s="7" t="n">
        <v>42868</v>
      </c>
      <c r="D1055" s="8" t="n">
        <v>2756</v>
      </c>
      <c r="E1055" s="5" t="s">
        <v>1060</v>
      </c>
      <c r="F1055" s="9" t="n">
        <f aca="false">YEAR(INDEX(Sinistres!$E$2:$E$1030,MATCH(B1055,Sinistres!$A$2:$A$1030,0)))</f>
        <v>2017</v>
      </c>
      <c r="G1055" s="9" t="n">
        <f aca="false">YEAR(C1055)</f>
        <v>2017</v>
      </c>
      <c r="H1055" s="9" t="n">
        <f aca="false">G1055-F1055+1</f>
        <v>1</v>
      </c>
    </row>
    <row r="1056" customFormat="false" ht="15" hidden="false" customHeight="false" outlineLevel="0" collapsed="false">
      <c r="A1056" s="5" t="s">
        <v>2115</v>
      </c>
      <c r="B1056" s="5" t="s">
        <v>661</v>
      </c>
      <c r="C1056" s="7" t="n">
        <v>42924</v>
      </c>
      <c r="D1056" s="8" t="n">
        <v>948</v>
      </c>
      <c r="E1056" s="5" t="s">
        <v>1060</v>
      </c>
      <c r="F1056" s="9" t="n">
        <f aca="false">YEAR(INDEX(Sinistres!$E$2:$E$1030,MATCH(B1056,Sinistres!$A$2:$A$1030,0)))</f>
        <v>2017</v>
      </c>
      <c r="G1056" s="9" t="n">
        <f aca="false">YEAR(C1056)</f>
        <v>2017</v>
      </c>
      <c r="H1056" s="9" t="n">
        <f aca="false">G1056-F1056+1</f>
        <v>1</v>
      </c>
    </row>
    <row r="1057" customFormat="false" ht="15" hidden="false" customHeight="false" outlineLevel="0" collapsed="false">
      <c r="A1057" s="5" t="s">
        <v>2116</v>
      </c>
      <c r="B1057" s="5" t="s">
        <v>662</v>
      </c>
      <c r="C1057" s="7" t="n">
        <v>43114</v>
      </c>
      <c r="D1057" s="8" t="n">
        <v>958</v>
      </c>
      <c r="E1057" s="5" t="s">
        <v>1060</v>
      </c>
      <c r="F1057" s="9" t="n">
        <f aca="false">YEAR(INDEX(Sinistres!$E$2:$E$1030,MATCH(B1057,Sinistres!$A$2:$A$1030,0)))</f>
        <v>2017</v>
      </c>
      <c r="G1057" s="9" t="n">
        <f aca="false">YEAR(C1057)</f>
        <v>2018</v>
      </c>
      <c r="H1057" s="9" t="n">
        <f aca="false">G1057-F1057+1</f>
        <v>2</v>
      </c>
    </row>
    <row r="1058" customFormat="false" ht="15" hidden="false" customHeight="false" outlineLevel="0" collapsed="false">
      <c r="A1058" s="5" t="s">
        <v>2117</v>
      </c>
      <c r="B1058" s="5" t="s">
        <v>663</v>
      </c>
      <c r="C1058" s="7" t="n">
        <v>43179</v>
      </c>
      <c r="D1058" s="8" t="n">
        <v>13288</v>
      </c>
      <c r="E1058" s="5" t="s">
        <v>1060</v>
      </c>
      <c r="F1058" s="9" t="n">
        <f aca="false">YEAR(INDEX(Sinistres!$E$2:$E$1030,MATCH(B1058,Sinistres!$A$2:$A$1030,0)))</f>
        <v>2017</v>
      </c>
      <c r="G1058" s="9" t="n">
        <f aca="false">YEAR(C1058)</f>
        <v>2018</v>
      </c>
      <c r="H1058" s="9" t="n">
        <f aca="false">G1058-F1058+1</f>
        <v>2</v>
      </c>
    </row>
    <row r="1059" customFormat="false" ht="15" hidden="false" customHeight="false" outlineLevel="0" collapsed="false">
      <c r="A1059" s="5" t="s">
        <v>2118</v>
      </c>
      <c r="B1059" s="5" t="s">
        <v>663</v>
      </c>
      <c r="C1059" s="7" t="n">
        <v>43263</v>
      </c>
      <c r="D1059" s="8" t="n">
        <v>22987</v>
      </c>
      <c r="E1059" s="5" t="s">
        <v>1060</v>
      </c>
      <c r="F1059" s="9" t="n">
        <f aca="false">YEAR(INDEX(Sinistres!$E$2:$E$1030,MATCH(B1059,Sinistres!$A$2:$A$1030,0)))</f>
        <v>2017</v>
      </c>
      <c r="G1059" s="9" t="n">
        <f aca="false">YEAR(C1059)</f>
        <v>2018</v>
      </c>
      <c r="H1059" s="9" t="n">
        <f aca="false">G1059-F1059+1</f>
        <v>2</v>
      </c>
    </row>
    <row r="1060" customFormat="false" ht="15" hidden="false" customHeight="false" outlineLevel="0" collapsed="false">
      <c r="A1060" s="5" t="s">
        <v>2119</v>
      </c>
      <c r="B1060" s="5" t="s">
        <v>664</v>
      </c>
      <c r="C1060" s="7" t="n">
        <v>42847</v>
      </c>
      <c r="D1060" s="8" t="n">
        <v>8329</v>
      </c>
      <c r="E1060" s="5" t="s">
        <v>1060</v>
      </c>
      <c r="F1060" s="9" t="n">
        <f aca="false">YEAR(INDEX(Sinistres!$E$2:$E$1030,MATCH(B1060,Sinistres!$A$2:$A$1030,0)))</f>
        <v>2017</v>
      </c>
      <c r="G1060" s="9" t="n">
        <f aca="false">YEAR(C1060)</f>
        <v>2017</v>
      </c>
      <c r="H1060" s="9" t="n">
        <f aca="false">G1060-F1060+1</f>
        <v>1</v>
      </c>
    </row>
    <row r="1061" customFormat="false" ht="15" hidden="false" customHeight="false" outlineLevel="0" collapsed="false">
      <c r="A1061" s="5" t="s">
        <v>2120</v>
      </c>
      <c r="B1061" s="5" t="s">
        <v>665</v>
      </c>
      <c r="C1061" s="7" t="n">
        <v>42961</v>
      </c>
      <c r="D1061" s="8" t="n">
        <v>59834</v>
      </c>
      <c r="E1061" s="5" t="s">
        <v>1060</v>
      </c>
      <c r="F1061" s="9" t="n">
        <f aca="false">YEAR(INDEX(Sinistres!$E$2:$E$1030,MATCH(B1061,Sinistres!$A$2:$A$1030,0)))</f>
        <v>2017</v>
      </c>
      <c r="G1061" s="9" t="n">
        <f aca="false">YEAR(C1061)</f>
        <v>2017</v>
      </c>
      <c r="H1061" s="9" t="n">
        <f aca="false">G1061-F1061+1</f>
        <v>1</v>
      </c>
    </row>
    <row r="1062" customFormat="false" ht="15" hidden="false" customHeight="false" outlineLevel="0" collapsed="false">
      <c r="A1062" s="5" t="s">
        <v>2121</v>
      </c>
      <c r="B1062" s="5" t="s">
        <v>665</v>
      </c>
      <c r="C1062" s="7" t="n">
        <v>43146</v>
      </c>
      <c r="D1062" s="8" t="n">
        <v>15589</v>
      </c>
      <c r="E1062" s="5" t="s">
        <v>1060</v>
      </c>
      <c r="F1062" s="9" t="n">
        <f aca="false">YEAR(INDEX(Sinistres!$E$2:$E$1030,MATCH(B1062,Sinistres!$A$2:$A$1030,0)))</f>
        <v>2017</v>
      </c>
      <c r="G1062" s="9" t="n">
        <f aca="false">YEAR(C1062)</f>
        <v>2018</v>
      </c>
      <c r="H1062" s="9" t="n">
        <f aca="false">G1062-F1062+1</f>
        <v>2</v>
      </c>
    </row>
    <row r="1063" customFormat="false" ht="15" hidden="false" customHeight="false" outlineLevel="0" collapsed="false">
      <c r="A1063" s="5" t="s">
        <v>2122</v>
      </c>
      <c r="B1063" s="5" t="s">
        <v>665</v>
      </c>
      <c r="C1063" s="7" t="n">
        <v>43471</v>
      </c>
      <c r="D1063" s="8" t="n">
        <v>73166</v>
      </c>
      <c r="E1063" s="5" t="s">
        <v>1060</v>
      </c>
      <c r="F1063" s="9" t="n">
        <f aca="false">YEAR(INDEX(Sinistres!$E$2:$E$1030,MATCH(B1063,Sinistres!$A$2:$A$1030,0)))</f>
        <v>2017</v>
      </c>
      <c r="G1063" s="9" t="n">
        <f aca="false">YEAR(C1063)</f>
        <v>2019</v>
      </c>
      <c r="H1063" s="9" t="n">
        <f aca="false">G1063-F1063+1</f>
        <v>3</v>
      </c>
    </row>
    <row r="1064" customFormat="false" ht="15" hidden="false" customHeight="false" outlineLevel="0" collapsed="false">
      <c r="A1064" s="5" t="s">
        <v>2123</v>
      </c>
      <c r="B1064" s="5" t="s">
        <v>666</v>
      </c>
      <c r="C1064" s="7" t="n">
        <v>43188</v>
      </c>
      <c r="D1064" s="8" t="n">
        <v>137274</v>
      </c>
      <c r="E1064" s="5" t="s">
        <v>1060</v>
      </c>
      <c r="F1064" s="9" t="n">
        <f aca="false">YEAR(INDEX(Sinistres!$E$2:$E$1030,MATCH(B1064,Sinistres!$A$2:$A$1030,0)))</f>
        <v>2017</v>
      </c>
      <c r="G1064" s="9" t="n">
        <f aca="false">YEAR(C1064)</f>
        <v>2018</v>
      </c>
      <c r="H1064" s="9" t="n">
        <f aca="false">G1064-F1064+1</f>
        <v>2</v>
      </c>
    </row>
    <row r="1065" customFormat="false" ht="15" hidden="false" customHeight="false" outlineLevel="0" collapsed="false">
      <c r="A1065" s="5" t="s">
        <v>2124</v>
      </c>
      <c r="B1065" s="5" t="s">
        <v>666</v>
      </c>
      <c r="C1065" s="7" t="n">
        <v>43514</v>
      </c>
      <c r="D1065" s="8" t="n">
        <v>48081</v>
      </c>
      <c r="E1065" s="5" t="s">
        <v>1060</v>
      </c>
      <c r="F1065" s="9" t="n">
        <f aca="false">YEAR(INDEX(Sinistres!$E$2:$E$1030,MATCH(B1065,Sinistres!$A$2:$A$1030,0)))</f>
        <v>2017</v>
      </c>
      <c r="G1065" s="9" t="n">
        <f aca="false">YEAR(C1065)</f>
        <v>2019</v>
      </c>
      <c r="H1065" s="9" t="n">
        <f aca="false">G1065-F1065+1</f>
        <v>3</v>
      </c>
    </row>
    <row r="1066" customFormat="false" ht="15" hidden="false" customHeight="false" outlineLevel="0" collapsed="false">
      <c r="A1066" s="5" t="s">
        <v>2125</v>
      </c>
      <c r="B1066" s="5" t="s">
        <v>667</v>
      </c>
      <c r="C1066" s="7" t="n">
        <v>43116</v>
      </c>
      <c r="D1066" s="8" t="n">
        <v>8933</v>
      </c>
      <c r="E1066" s="5" t="s">
        <v>1060</v>
      </c>
      <c r="F1066" s="9" t="n">
        <f aca="false">YEAR(INDEX(Sinistres!$E$2:$E$1030,MATCH(B1066,Sinistres!$A$2:$A$1030,0)))</f>
        <v>2017</v>
      </c>
      <c r="G1066" s="9" t="n">
        <f aca="false">YEAR(C1066)</f>
        <v>2018</v>
      </c>
      <c r="H1066" s="9" t="n">
        <f aca="false">G1066-F1066+1</f>
        <v>2</v>
      </c>
    </row>
    <row r="1067" customFormat="false" ht="15" hidden="false" customHeight="false" outlineLevel="0" collapsed="false">
      <c r="A1067" s="5" t="s">
        <v>2126</v>
      </c>
      <c r="B1067" s="5" t="s">
        <v>668</v>
      </c>
      <c r="C1067" s="7" t="n">
        <v>42955</v>
      </c>
      <c r="D1067" s="8" t="n">
        <v>678</v>
      </c>
      <c r="E1067" s="5" t="s">
        <v>1060</v>
      </c>
      <c r="F1067" s="9" t="n">
        <f aca="false">YEAR(INDEX(Sinistres!$E$2:$E$1030,MATCH(B1067,Sinistres!$A$2:$A$1030,0)))</f>
        <v>2017</v>
      </c>
      <c r="G1067" s="9" t="n">
        <f aca="false">YEAR(C1067)</f>
        <v>2017</v>
      </c>
      <c r="H1067" s="9" t="n">
        <f aca="false">G1067-F1067+1</f>
        <v>1</v>
      </c>
    </row>
    <row r="1068" customFormat="false" ht="15" hidden="false" customHeight="false" outlineLevel="0" collapsed="false">
      <c r="A1068" s="5" t="s">
        <v>2127</v>
      </c>
      <c r="B1068" s="5" t="s">
        <v>668</v>
      </c>
      <c r="C1068" s="7" t="n">
        <v>43026</v>
      </c>
      <c r="D1068" s="8" t="n">
        <v>1601</v>
      </c>
      <c r="E1068" s="5" t="s">
        <v>1060</v>
      </c>
      <c r="F1068" s="9" t="n">
        <f aca="false">YEAR(INDEX(Sinistres!$E$2:$E$1030,MATCH(B1068,Sinistres!$A$2:$A$1030,0)))</f>
        <v>2017</v>
      </c>
      <c r="G1068" s="9" t="n">
        <f aca="false">YEAR(C1068)</f>
        <v>2017</v>
      </c>
      <c r="H1068" s="9" t="n">
        <f aca="false">G1068-F1068+1</f>
        <v>1</v>
      </c>
    </row>
    <row r="1069" customFormat="false" ht="15" hidden="false" customHeight="false" outlineLevel="0" collapsed="false">
      <c r="A1069" s="5" t="s">
        <v>2128</v>
      </c>
      <c r="B1069" s="5" t="s">
        <v>669</v>
      </c>
      <c r="C1069" s="7" t="n">
        <v>43114</v>
      </c>
      <c r="D1069" s="8" t="n">
        <v>1843</v>
      </c>
      <c r="E1069" s="5" t="s">
        <v>1060</v>
      </c>
      <c r="F1069" s="9" t="n">
        <f aca="false">YEAR(INDEX(Sinistres!$E$2:$E$1030,MATCH(B1069,Sinistres!$A$2:$A$1030,0)))</f>
        <v>2017</v>
      </c>
      <c r="G1069" s="9" t="n">
        <f aca="false">YEAR(C1069)</f>
        <v>2018</v>
      </c>
      <c r="H1069" s="9" t="n">
        <f aca="false">G1069-F1069+1</f>
        <v>2</v>
      </c>
    </row>
    <row r="1070" customFormat="false" ht="15" hidden="false" customHeight="false" outlineLevel="0" collapsed="false">
      <c r="A1070" s="5" t="s">
        <v>2129</v>
      </c>
      <c r="B1070" s="5" t="s">
        <v>670</v>
      </c>
      <c r="C1070" s="7" t="n">
        <v>42941</v>
      </c>
      <c r="D1070" s="8" t="n">
        <v>7766</v>
      </c>
      <c r="E1070" s="5" t="s">
        <v>1060</v>
      </c>
      <c r="F1070" s="9" t="n">
        <f aca="false">YEAR(INDEX(Sinistres!$E$2:$E$1030,MATCH(B1070,Sinistres!$A$2:$A$1030,0)))</f>
        <v>2017</v>
      </c>
      <c r="G1070" s="9" t="n">
        <f aca="false">YEAR(C1070)</f>
        <v>2017</v>
      </c>
      <c r="H1070" s="9" t="n">
        <f aca="false">G1070-F1070+1</f>
        <v>1</v>
      </c>
    </row>
    <row r="1071" customFormat="false" ht="15" hidden="false" customHeight="false" outlineLevel="0" collapsed="false">
      <c r="A1071" s="5" t="s">
        <v>2130</v>
      </c>
      <c r="B1071" s="5" t="s">
        <v>670</v>
      </c>
      <c r="C1071" s="7" t="n">
        <v>42991</v>
      </c>
      <c r="D1071" s="8" t="n">
        <v>10114</v>
      </c>
      <c r="E1071" s="5" t="s">
        <v>1060</v>
      </c>
      <c r="F1071" s="9" t="n">
        <f aca="false">YEAR(INDEX(Sinistres!$E$2:$E$1030,MATCH(B1071,Sinistres!$A$2:$A$1030,0)))</f>
        <v>2017</v>
      </c>
      <c r="G1071" s="9" t="n">
        <f aca="false">YEAR(C1071)</f>
        <v>2017</v>
      </c>
      <c r="H1071" s="9" t="n">
        <f aca="false">G1071-F1071+1</f>
        <v>1</v>
      </c>
    </row>
    <row r="1072" customFormat="false" ht="15" hidden="false" customHeight="false" outlineLevel="0" collapsed="false">
      <c r="A1072" s="5" t="s">
        <v>2131</v>
      </c>
      <c r="B1072" s="5" t="s">
        <v>670</v>
      </c>
      <c r="C1072" s="7" t="n">
        <v>43147</v>
      </c>
      <c r="D1072" s="8" t="n">
        <v>31584</v>
      </c>
      <c r="E1072" s="5" t="s">
        <v>1060</v>
      </c>
      <c r="F1072" s="9" t="n">
        <f aca="false">YEAR(INDEX(Sinistres!$E$2:$E$1030,MATCH(B1072,Sinistres!$A$2:$A$1030,0)))</f>
        <v>2017</v>
      </c>
      <c r="G1072" s="9" t="n">
        <f aca="false">YEAR(C1072)</f>
        <v>2018</v>
      </c>
      <c r="H1072" s="9" t="n">
        <f aca="false">G1072-F1072+1</f>
        <v>2</v>
      </c>
    </row>
    <row r="1073" customFormat="false" ht="15" hidden="false" customHeight="false" outlineLevel="0" collapsed="false">
      <c r="A1073" s="5" t="s">
        <v>2132</v>
      </c>
      <c r="B1073" s="5" t="s">
        <v>671</v>
      </c>
      <c r="C1073" s="7" t="n">
        <v>43246</v>
      </c>
      <c r="D1073" s="8" t="n">
        <v>11293</v>
      </c>
      <c r="E1073" s="5" t="s">
        <v>1060</v>
      </c>
      <c r="F1073" s="9" t="n">
        <f aca="false">YEAR(INDEX(Sinistres!$E$2:$E$1030,MATCH(B1073,Sinistres!$A$2:$A$1030,0)))</f>
        <v>2017</v>
      </c>
      <c r="G1073" s="9" t="n">
        <f aca="false">YEAR(C1073)</f>
        <v>2018</v>
      </c>
      <c r="H1073" s="9" t="n">
        <f aca="false">G1073-F1073+1</f>
        <v>2</v>
      </c>
    </row>
    <row r="1074" customFormat="false" ht="15" hidden="false" customHeight="false" outlineLevel="0" collapsed="false">
      <c r="A1074" s="5" t="s">
        <v>2133</v>
      </c>
      <c r="B1074" s="5" t="s">
        <v>671</v>
      </c>
      <c r="C1074" s="7" t="n">
        <v>43414</v>
      </c>
      <c r="D1074" s="8" t="n">
        <v>2244</v>
      </c>
      <c r="E1074" s="5" t="s">
        <v>1060</v>
      </c>
      <c r="F1074" s="9" t="n">
        <f aca="false">YEAR(INDEX(Sinistres!$E$2:$E$1030,MATCH(B1074,Sinistres!$A$2:$A$1030,0)))</f>
        <v>2017</v>
      </c>
      <c r="G1074" s="9" t="n">
        <f aca="false">YEAR(C1074)</f>
        <v>2018</v>
      </c>
      <c r="H1074" s="9" t="n">
        <f aca="false">G1074-F1074+1</f>
        <v>2</v>
      </c>
    </row>
    <row r="1075" customFormat="false" ht="15" hidden="false" customHeight="false" outlineLevel="0" collapsed="false">
      <c r="A1075" s="5" t="s">
        <v>2134</v>
      </c>
      <c r="B1075" s="5" t="s">
        <v>671</v>
      </c>
      <c r="C1075" s="7" t="n">
        <v>43563</v>
      </c>
      <c r="D1075" s="8" t="n">
        <v>9918</v>
      </c>
      <c r="E1075" s="5" t="s">
        <v>1060</v>
      </c>
      <c r="F1075" s="9" t="n">
        <f aca="false">YEAR(INDEX(Sinistres!$E$2:$E$1030,MATCH(B1075,Sinistres!$A$2:$A$1030,0)))</f>
        <v>2017</v>
      </c>
      <c r="G1075" s="9" t="n">
        <f aca="false">YEAR(C1075)</f>
        <v>2019</v>
      </c>
      <c r="H1075" s="9" t="n">
        <f aca="false">G1075-F1075+1</f>
        <v>3</v>
      </c>
    </row>
    <row r="1076" customFormat="false" ht="15" hidden="false" customHeight="false" outlineLevel="0" collapsed="false">
      <c r="A1076" s="5" t="s">
        <v>2135</v>
      </c>
      <c r="B1076" s="5" t="s">
        <v>672</v>
      </c>
      <c r="C1076" s="7" t="n">
        <v>42997</v>
      </c>
      <c r="D1076" s="8" t="n">
        <v>4052</v>
      </c>
      <c r="E1076" s="5" t="s">
        <v>1060</v>
      </c>
      <c r="F1076" s="9" t="n">
        <f aca="false">YEAR(INDEX(Sinistres!$E$2:$E$1030,MATCH(B1076,Sinistres!$A$2:$A$1030,0)))</f>
        <v>2017</v>
      </c>
      <c r="G1076" s="9" t="n">
        <f aca="false">YEAR(C1076)</f>
        <v>2017</v>
      </c>
      <c r="H1076" s="9" t="n">
        <f aca="false">G1076-F1076+1</f>
        <v>1</v>
      </c>
    </row>
    <row r="1077" customFormat="false" ht="15" hidden="false" customHeight="false" outlineLevel="0" collapsed="false">
      <c r="A1077" s="5" t="s">
        <v>2136</v>
      </c>
      <c r="B1077" s="5" t="s">
        <v>673</v>
      </c>
      <c r="C1077" s="7" t="n">
        <v>43180</v>
      </c>
      <c r="D1077" s="8" t="n">
        <v>2764</v>
      </c>
      <c r="E1077" s="5" t="s">
        <v>1060</v>
      </c>
      <c r="F1077" s="9" t="n">
        <f aca="false">YEAR(INDEX(Sinistres!$E$2:$E$1030,MATCH(B1077,Sinistres!$A$2:$A$1030,0)))</f>
        <v>2017</v>
      </c>
      <c r="G1077" s="9" t="n">
        <f aca="false">YEAR(C1077)</f>
        <v>2018</v>
      </c>
      <c r="H1077" s="9" t="n">
        <f aca="false">G1077-F1077+1</f>
        <v>2</v>
      </c>
    </row>
    <row r="1078" customFormat="false" ht="15" hidden="false" customHeight="false" outlineLevel="0" collapsed="false">
      <c r="A1078" s="5" t="s">
        <v>2137</v>
      </c>
      <c r="B1078" s="5" t="s">
        <v>673</v>
      </c>
      <c r="C1078" s="7" t="n">
        <v>43210</v>
      </c>
      <c r="D1078" s="8" t="n">
        <v>3941</v>
      </c>
      <c r="E1078" s="5" t="s">
        <v>1060</v>
      </c>
      <c r="F1078" s="9" t="n">
        <f aca="false">YEAR(INDEX(Sinistres!$E$2:$E$1030,MATCH(B1078,Sinistres!$A$2:$A$1030,0)))</f>
        <v>2017</v>
      </c>
      <c r="G1078" s="9" t="n">
        <f aca="false">YEAR(C1078)</f>
        <v>2018</v>
      </c>
      <c r="H1078" s="9" t="n">
        <f aca="false">G1078-F1078+1</f>
        <v>2</v>
      </c>
    </row>
    <row r="1079" customFormat="false" ht="15" hidden="false" customHeight="false" outlineLevel="0" collapsed="false">
      <c r="A1079" s="5" t="s">
        <v>2138</v>
      </c>
      <c r="B1079" s="5" t="s">
        <v>674</v>
      </c>
      <c r="C1079" s="7" t="n">
        <v>42992</v>
      </c>
      <c r="D1079" s="8" t="n">
        <v>7831</v>
      </c>
      <c r="E1079" s="5" t="s">
        <v>1060</v>
      </c>
      <c r="F1079" s="9" t="n">
        <f aca="false">YEAR(INDEX(Sinistres!$E$2:$E$1030,MATCH(B1079,Sinistres!$A$2:$A$1030,0)))</f>
        <v>2017</v>
      </c>
      <c r="G1079" s="9" t="n">
        <f aca="false">YEAR(C1079)</f>
        <v>2017</v>
      </c>
      <c r="H1079" s="9" t="n">
        <f aca="false">G1079-F1079+1</f>
        <v>1</v>
      </c>
    </row>
    <row r="1080" customFormat="false" ht="15" hidden="false" customHeight="false" outlineLevel="0" collapsed="false">
      <c r="A1080" s="5" t="s">
        <v>2139</v>
      </c>
      <c r="B1080" s="5" t="s">
        <v>675</v>
      </c>
      <c r="C1080" s="7" t="n">
        <v>43280</v>
      </c>
      <c r="D1080" s="8" t="n">
        <v>1656</v>
      </c>
      <c r="E1080" s="5" t="s">
        <v>1060</v>
      </c>
      <c r="F1080" s="9" t="n">
        <f aca="false">YEAR(INDEX(Sinistres!$E$2:$E$1030,MATCH(B1080,Sinistres!$A$2:$A$1030,0)))</f>
        <v>2017</v>
      </c>
      <c r="G1080" s="9" t="n">
        <f aca="false">YEAR(C1080)</f>
        <v>2018</v>
      </c>
      <c r="H1080" s="9" t="n">
        <f aca="false">G1080-F1080+1</f>
        <v>2</v>
      </c>
    </row>
    <row r="1081" customFormat="false" ht="15" hidden="false" customHeight="false" outlineLevel="0" collapsed="false">
      <c r="A1081" s="5" t="s">
        <v>2140</v>
      </c>
      <c r="B1081" s="5" t="s">
        <v>675</v>
      </c>
      <c r="C1081" s="7" t="n">
        <v>43378</v>
      </c>
      <c r="D1081" s="8" t="n">
        <v>2742</v>
      </c>
      <c r="E1081" s="5" t="s">
        <v>1060</v>
      </c>
      <c r="F1081" s="9" t="n">
        <f aca="false">YEAR(INDEX(Sinistres!$E$2:$E$1030,MATCH(B1081,Sinistres!$A$2:$A$1030,0)))</f>
        <v>2017</v>
      </c>
      <c r="G1081" s="9" t="n">
        <f aca="false">YEAR(C1081)</f>
        <v>2018</v>
      </c>
      <c r="H1081" s="9" t="n">
        <f aca="false">G1081-F1081+1</f>
        <v>2</v>
      </c>
    </row>
    <row r="1082" customFormat="false" ht="15" hidden="false" customHeight="false" outlineLevel="0" collapsed="false">
      <c r="A1082" s="5" t="s">
        <v>2141</v>
      </c>
      <c r="B1082" s="5" t="s">
        <v>676</v>
      </c>
      <c r="C1082" s="7" t="n">
        <v>43105</v>
      </c>
      <c r="D1082" s="8" t="n">
        <v>5595</v>
      </c>
      <c r="E1082" s="5" t="s">
        <v>1060</v>
      </c>
      <c r="F1082" s="9" t="n">
        <f aca="false">YEAR(INDEX(Sinistres!$E$2:$E$1030,MATCH(B1082,Sinistres!$A$2:$A$1030,0)))</f>
        <v>2017</v>
      </c>
      <c r="G1082" s="9" t="n">
        <f aca="false">YEAR(C1082)</f>
        <v>2018</v>
      </c>
      <c r="H1082" s="9" t="n">
        <f aca="false">G1082-F1082+1</f>
        <v>2</v>
      </c>
    </row>
    <row r="1083" customFormat="false" ht="15" hidden="false" customHeight="false" outlineLevel="0" collapsed="false">
      <c r="A1083" s="5" t="s">
        <v>2142</v>
      </c>
      <c r="B1083" s="5" t="s">
        <v>676</v>
      </c>
      <c r="C1083" s="7" t="n">
        <v>43205</v>
      </c>
      <c r="D1083" s="8" t="n">
        <v>8194</v>
      </c>
      <c r="E1083" s="5" t="s">
        <v>1060</v>
      </c>
      <c r="F1083" s="9" t="n">
        <f aca="false">YEAR(INDEX(Sinistres!$E$2:$E$1030,MATCH(B1083,Sinistres!$A$2:$A$1030,0)))</f>
        <v>2017</v>
      </c>
      <c r="G1083" s="9" t="n">
        <f aca="false">YEAR(C1083)</f>
        <v>2018</v>
      </c>
      <c r="H1083" s="9" t="n">
        <f aca="false">G1083-F1083+1</f>
        <v>2</v>
      </c>
    </row>
    <row r="1084" customFormat="false" ht="15" hidden="false" customHeight="false" outlineLevel="0" collapsed="false">
      <c r="A1084" s="5" t="s">
        <v>2143</v>
      </c>
      <c r="B1084" s="5" t="s">
        <v>676</v>
      </c>
      <c r="C1084" s="7" t="n">
        <v>43526</v>
      </c>
      <c r="D1084" s="8" t="n">
        <v>7014</v>
      </c>
      <c r="E1084" s="5" t="s">
        <v>1060</v>
      </c>
      <c r="F1084" s="9" t="n">
        <f aca="false">YEAR(INDEX(Sinistres!$E$2:$E$1030,MATCH(B1084,Sinistres!$A$2:$A$1030,0)))</f>
        <v>2017</v>
      </c>
      <c r="G1084" s="9" t="n">
        <f aca="false">YEAR(C1084)</f>
        <v>2019</v>
      </c>
      <c r="H1084" s="9" t="n">
        <f aca="false">G1084-F1084+1</f>
        <v>3</v>
      </c>
    </row>
    <row r="1085" customFormat="false" ht="15" hidden="false" customHeight="false" outlineLevel="0" collapsed="false">
      <c r="A1085" s="5" t="s">
        <v>2144</v>
      </c>
      <c r="B1085" s="5" t="s">
        <v>677</v>
      </c>
      <c r="C1085" s="7" t="n">
        <v>42935</v>
      </c>
      <c r="D1085" s="8" t="n">
        <v>21144</v>
      </c>
      <c r="E1085" s="5" t="s">
        <v>1060</v>
      </c>
      <c r="F1085" s="9" t="n">
        <f aca="false">YEAR(INDEX(Sinistres!$E$2:$E$1030,MATCH(B1085,Sinistres!$A$2:$A$1030,0)))</f>
        <v>2017</v>
      </c>
      <c r="G1085" s="9" t="n">
        <f aca="false">YEAR(C1085)</f>
        <v>2017</v>
      </c>
      <c r="H1085" s="9" t="n">
        <f aca="false">G1085-F1085+1</f>
        <v>1</v>
      </c>
    </row>
    <row r="1086" customFormat="false" ht="15" hidden="false" customHeight="false" outlineLevel="0" collapsed="false">
      <c r="A1086" s="5" t="s">
        <v>2145</v>
      </c>
      <c r="B1086" s="5" t="s">
        <v>677</v>
      </c>
      <c r="C1086" s="7" t="n">
        <v>43579</v>
      </c>
      <c r="D1086" s="8" t="n">
        <v>78225</v>
      </c>
      <c r="E1086" s="5" t="s">
        <v>1060</v>
      </c>
      <c r="F1086" s="9" t="n">
        <f aca="false">YEAR(INDEX(Sinistres!$E$2:$E$1030,MATCH(B1086,Sinistres!$A$2:$A$1030,0)))</f>
        <v>2017</v>
      </c>
      <c r="G1086" s="9" t="n">
        <f aca="false">YEAR(C1086)</f>
        <v>2019</v>
      </c>
      <c r="H1086" s="9" t="n">
        <f aca="false">G1086-F1086+1</f>
        <v>3</v>
      </c>
    </row>
    <row r="1087" customFormat="false" ht="15" hidden="false" customHeight="false" outlineLevel="0" collapsed="false">
      <c r="A1087" s="5" t="s">
        <v>2146</v>
      </c>
      <c r="B1087" s="5" t="s">
        <v>677</v>
      </c>
      <c r="C1087" s="7" t="n">
        <v>43728</v>
      </c>
      <c r="D1087" s="8" t="n">
        <v>227238</v>
      </c>
      <c r="E1087" s="5" t="s">
        <v>1060</v>
      </c>
      <c r="F1087" s="9" t="n">
        <f aca="false">YEAR(INDEX(Sinistres!$E$2:$E$1030,MATCH(B1087,Sinistres!$A$2:$A$1030,0)))</f>
        <v>2017</v>
      </c>
      <c r="G1087" s="9" t="n">
        <f aca="false">YEAR(C1087)</f>
        <v>2019</v>
      </c>
      <c r="H1087" s="9" t="n">
        <f aca="false">G1087-F1087+1</f>
        <v>3</v>
      </c>
    </row>
    <row r="1088" customFormat="false" ht="15" hidden="false" customHeight="false" outlineLevel="0" collapsed="false">
      <c r="A1088" s="5" t="s">
        <v>2147</v>
      </c>
      <c r="B1088" s="5" t="s">
        <v>677</v>
      </c>
      <c r="C1088" s="7" t="n">
        <v>43857</v>
      </c>
      <c r="D1088" s="8" t="n">
        <v>221119</v>
      </c>
      <c r="E1088" s="5" t="s">
        <v>1060</v>
      </c>
      <c r="F1088" s="9" t="n">
        <f aca="false">YEAR(INDEX(Sinistres!$E$2:$E$1030,MATCH(B1088,Sinistres!$A$2:$A$1030,0)))</f>
        <v>2017</v>
      </c>
      <c r="G1088" s="9" t="n">
        <f aca="false">YEAR(C1088)</f>
        <v>2020</v>
      </c>
      <c r="H1088" s="9" t="n">
        <f aca="false">G1088-F1088+1</f>
        <v>4</v>
      </c>
    </row>
    <row r="1089" customFormat="false" ht="15" hidden="false" customHeight="false" outlineLevel="0" collapsed="false">
      <c r="A1089" s="5" t="s">
        <v>2148</v>
      </c>
      <c r="B1089" s="5" t="s">
        <v>678</v>
      </c>
      <c r="C1089" s="7" t="n">
        <v>43037</v>
      </c>
      <c r="D1089" s="8" t="n">
        <v>10343</v>
      </c>
      <c r="E1089" s="5" t="s">
        <v>1060</v>
      </c>
      <c r="F1089" s="9" t="n">
        <f aca="false">YEAR(INDEX(Sinistres!$E$2:$E$1030,MATCH(B1089,Sinistres!$A$2:$A$1030,0)))</f>
        <v>2017</v>
      </c>
      <c r="G1089" s="9" t="n">
        <f aca="false">YEAR(C1089)</f>
        <v>2017</v>
      </c>
      <c r="H1089" s="9" t="n">
        <f aca="false">G1089-F1089+1</f>
        <v>1</v>
      </c>
    </row>
    <row r="1090" customFormat="false" ht="15" hidden="false" customHeight="false" outlineLevel="0" collapsed="false">
      <c r="A1090" s="5" t="s">
        <v>2149</v>
      </c>
      <c r="B1090" s="5" t="s">
        <v>678</v>
      </c>
      <c r="C1090" s="7" t="n">
        <v>43197</v>
      </c>
      <c r="D1090" s="8" t="n">
        <v>17826</v>
      </c>
      <c r="E1090" s="5" t="s">
        <v>1060</v>
      </c>
      <c r="F1090" s="9" t="n">
        <f aca="false">YEAR(INDEX(Sinistres!$E$2:$E$1030,MATCH(B1090,Sinistres!$A$2:$A$1030,0)))</f>
        <v>2017</v>
      </c>
      <c r="G1090" s="9" t="n">
        <f aca="false">YEAR(C1090)</f>
        <v>2018</v>
      </c>
      <c r="H1090" s="9" t="n">
        <f aca="false">G1090-F1090+1</f>
        <v>2</v>
      </c>
    </row>
    <row r="1091" customFormat="false" ht="15" hidden="false" customHeight="false" outlineLevel="0" collapsed="false">
      <c r="A1091" s="5" t="s">
        <v>2150</v>
      </c>
      <c r="B1091" s="5" t="s">
        <v>679</v>
      </c>
      <c r="C1091" s="7" t="n">
        <v>43174</v>
      </c>
      <c r="D1091" s="8" t="n">
        <v>1522</v>
      </c>
      <c r="E1091" s="5" t="s">
        <v>1060</v>
      </c>
      <c r="F1091" s="9" t="n">
        <f aca="false">YEAR(INDEX(Sinistres!$E$2:$E$1030,MATCH(B1091,Sinistres!$A$2:$A$1030,0)))</f>
        <v>2017</v>
      </c>
      <c r="G1091" s="9" t="n">
        <f aca="false">YEAR(C1091)</f>
        <v>2018</v>
      </c>
      <c r="H1091" s="9" t="n">
        <f aca="false">G1091-F1091+1</f>
        <v>2</v>
      </c>
    </row>
    <row r="1092" customFormat="false" ht="15" hidden="false" customHeight="false" outlineLevel="0" collapsed="false">
      <c r="A1092" s="5" t="s">
        <v>2151</v>
      </c>
      <c r="B1092" s="5" t="s">
        <v>679</v>
      </c>
      <c r="C1092" s="7" t="n">
        <v>43280</v>
      </c>
      <c r="D1092" s="8" t="n">
        <v>5355</v>
      </c>
      <c r="E1092" s="5" t="s">
        <v>1060</v>
      </c>
      <c r="F1092" s="9" t="n">
        <f aca="false">YEAR(INDEX(Sinistres!$E$2:$E$1030,MATCH(B1092,Sinistres!$A$2:$A$1030,0)))</f>
        <v>2017</v>
      </c>
      <c r="G1092" s="9" t="n">
        <f aca="false">YEAR(C1092)</f>
        <v>2018</v>
      </c>
      <c r="H1092" s="9" t="n">
        <f aca="false">G1092-F1092+1</f>
        <v>2</v>
      </c>
    </row>
    <row r="1093" customFormat="false" ht="15" hidden="false" customHeight="false" outlineLevel="0" collapsed="false">
      <c r="A1093" s="5" t="s">
        <v>2152</v>
      </c>
      <c r="B1093" s="5" t="s">
        <v>680</v>
      </c>
      <c r="C1093" s="7" t="n">
        <v>42906</v>
      </c>
      <c r="D1093" s="8" t="n">
        <v>17748</v>
      </c>
      <c r="E1093" s="5" t="s">
        <v>1060</v>
      </c>
      <c r="F1093" s="9" t="n">
        <f aca="false">YEAR(INDEX(Sinistres!$E$2:$E$1030,MATCH(B1093,Sinistres!$A$2:$A$1030,0)))</f>
        <v>2017</v>
      </c>
      <c r="G1093" s="9" t="n">
        <f aca="false">YEAR(C1093)</f>
        <v>2017</v>
      </c>
      <c r="H1093" s="9" t="n">
        <f aca="false">G1093-F1093+1</f>
        <v>1</v>
      </c>
    </row>
    <row r="1094" customFormat="false" ht="15" hidden="false" customHeight="false" outlineLevel="0" collapsed="false">
      <c r="A1094" s="5" t="s">
        <v>2153</v>
      </c>
      <c r="B1094" s="5" t="s">
        <v>681</v>
      </c>
      <c r="C1094" s="7" t="n">
        <v>42914</v>
      </c>
      <c r="D1094" s="8" t="n">
        <v>5295</v>
      </c>
      <c r="E1094" s="5" t="s">
        <v>1060</v>
      </c>
      <c r="F1094" s="9" t="n">
        <f aca="false">YEAR(INDEX(Sinistres!$E$2:$E$1030,MATCH(B1094,Sinistres!$A$2:$A$1030,0)))</f>
        <v>2017</v>
      </c>
      <c r="G1094" s="9" t="n">
        <f aca="false">YEAR(C1094)</f>
        <v>2017</v>
      </c>
      <c r="H1094" s="9" t="n">
        <f aca="false">G1094-F1094+1</f>
        <v>1</v>
      </c>
    </row>
    <row r="1095" customFormat="false" ht="15" hidden="false" customHeight="false" outlineLevel="0" collapsed="false">
      <c r="A1095" s="5" t="s">
        <v>2154</v>
      </c>
      <c r="B1095" s="5" t="s">
        <v>682</v>
      </c>
      <c r="C1095" s="7" t="n">
        <v>43062</v>
      </c>
      <c r="D1095" s="8" t="n">
        <v>21997</v>
      </c>
      <c r="E1095" s="5" t="s">
        <v>1060</v>
      </c>
      <c r="F1095" s="9" t="n">
        <f aca="false">YEAR(INDEX(Sinistres!$E$2:$E$1030,MATCH(B1095,Sinistres!$A$2:$A$1030,0)))</f>
        <v>2017</v>
      </c>
      <c r="G1095" s="9" t="n">
        <f aca="false">YEAR(C1095)</f>
        <v>2017</v>
      </c>
      <c r="H1095" s="9" t="n">
        <f aca="false">G1095-F1095+1</f>
        <v>1</v>
      </c>
    </row>
    <row r="1096" customFormat="false" ht="15" hidden="false" customHeight="false" outlineLevel="0" collapsed="false">
      <c r="A1096" s="5" t="s">
        <v>2155</v>
      </c>
      <c r="B1096" s="5" t="s">
        <v>682</v>
      </c>
      <c r="C1096" s="7" t="n">
        <v>43195</v>
      </c>
      <c r="D1096" s="8" t="n">
        <v>8057</v>
      </c>
      <c r="E1096" s="5" t="s">
        <v>1060</v>
      </c>
      <c r="F1096" s="9" t="n">
        <f aca="false">YEAR(INDEX(Sinistres!$E$2:$E$1030,MATCH(B1096,Sinistres!$A$2:$A$1030,0)))</f>
        <v>2017</v>
      </c>
      <c r="G1096" s="9" t="n">
        <f aca="false">YEAR(C1096)</f>
        <v>2018</v>
      </c>
      <c r="H1096" s="9" t="n">
        <f aca="false">G1096-F1096+1</f>
        <v>2</v>
      </c>
    </row>
    <row r="1097" customFormat="false" ht="15" hidden="false" customHeight="false" outlineLevel="0" collapsed="false">
      <c r="A1097" s="5" t="s">
        <v>2156</v>
      </c>
      <c r="B1097" s="5" t="s">
        <v>683</v>
      </c>
      <c r="C1097" s="7" t="n">
        <v>42822</v>
      </c>
      <c r="D1097" s="8" t="n">
        <v>3337</v>
      </c>
      <c r="E1097" s="5" t="s">
        <v>1060</v>
      </c>
      <c r="F1097" s="9" t="n">
        <f aca="false">YEAR(INDEX(Sinistres!$E$2:$E$1030,MATCH(B1097,Sinistres!$A$2:$A$1030,0)))</f>
        <v>2017</v>
      </c>
      <c r="G1097" s="9" t="n">
        <f aca="false">YEAR(C1097)</f>
        <v>2017</v>
      </c>
      <c r="H1097" s="9" t="n">
        <f aca="false">G1097-F1097+1</f>
        <v>1</v>
      </c>
    </row>
    <row r="1098" customFormat="false" ht="15" hidden="false" customHeight="false" outlineLevel="0" collapsed="false">
      <c r="A1098" s="5" t="s">
        <v>2157</v>
      </c>
      <c r="B1098" s="5" t="s">
        <v>684</v>
      </c>
      <c r="C1098" s="7" t="n">
        <v>42814</v>
      </c>
      <c r="D1098" s="8" t="n">
        <v>19451</v>
      </c>
      <c r="E1098" s="5" t="s">
        <v>1060</v>
      </c>
      <c r="F1098" s="9" t="n">
        <f aca="false">YEAR(INDEX(Sinistres!$E$2:$E$1030,MATCH(B1098,Sinistres!$A$2:$A$1030,0)))</f>
        <v>2017</v>
      </c>
      <c r="G1098" s="9" t="n">
        <f aca="false">YEAR(C1098)</f>
        <v>2017</v>
      </c>
      <c r="H1098" s="9" t="n">
        <f aca="false">G1098-F1098+1</f>
        <v>1</v>
      </c>
    </row>
    <row r="1099" customFormat="false" ht="15" hidden="false" customHeight="false" outlineLevel="0" collapsed="false">
      <c r="A1099" s="5" t="s">
        <v>2158</v>
      </c>
      <c r="B1099" s="5" t="s">
        <v>684</v>
      </c>
      <c r="C1099" s="7" t="n">
        <v>43062</v>
      </c>
      <c r="D1099" s="8" t="n">
        <v>13131</v>
      </c>
      <c r="E1099" s="5" t="s">
        <v>1060</v>
      </c>
      <c r="F1099" s="9" t="n">
        <f aca="false">YEAR(INDEX(Sinistres!$E$2:$E$1030,MATCH(B1099,Sinistres!$A$2:$A$1030,0)))</f>
        <v>2017</v>
      </c>
      <c r="G1099" s="9" t="n">
        <f aca="false">YEAR(C1099)</f>
        <v>2017</v>
      </c>
      <c r="H1099" s="9" t="n">
        <f aca="false">G1099-F1099+1</f>
        <v>1</v>
      </c>
    </row>
    <row r="1100" customFormat="false" ht="15" hidden="false" customHeight="false" outlineLevel="0" collapsed="false">
      <c r="A1100" s="5" t="s">
        <v>2159</v>
      </c>
      <c r="B1100" s="5" t="s">
        <v>684</v>
      </c>
      <c r="C1100" s="7" t="n">
        <v>43083</v>
      </c>
      <c r="D1100" s="8" t="n">
        <v>20977</v>
      </c>
      <c r="E1100" s="5" t="s">
        <v>1060</v>
      </c>
      <c r="F1100" s="9" t="n">
        <f aca="false">YEAR(INDEX(Sinistres!$E$2:$E$1030,MATCH(B1100,Sinistres!$A$2:$A$1030,0)))</f>
        <v>2017</v>
      </c>
      <c r="G1100" s="9" t="n">
        <f aca="false">YEAR(C1100)</f>
        <v>2017</v>
      </c>
      <c r="H1100" s="9" t="n">
        <f aca="false">G1100-F1100+1</f>
        <v>1</v>
      </c>
    </row>
    <row r="1101" customFormat="false" ht="15" hidden="false" customHeight="false" outlineLevel="0" collapsed="false">
      <c r="A1101" s="5" t="s">
        <v>2160</v>
      </c>
      <c r="B1101" s="5" t="s">
        <v>685</v>
      </c>
      <c r="C1101" s="7" t="n">
        <v>42825</v>
      </c>
      <c r="D1101" s="8" t="n">
        <v>5922</v>
      </c>
      <c r="E1101" s="5" t="s">
        <v>1060</v>
      </c>
      <c r="F1101" s="9" t="n">
        <f aca="false">YEAR(INDEX(Sinistres!$E$2:$E$1030,MATCH(B1101,Sinistres!$A$2:$A$1030,0)))</f>
        <v>2017</v>
      </c>
      <c r="G1101" s="9" t="n">
        <f aca="false">YEAR(C1101)</f>
        <v>2017</v>
      </c>
      <c r="H1101" s="9" t="n">
        <f aca="false">G1101-F1101+1</f>
        <v>1</v>
      </c>
    </row>
    <row r="1102" customFormat="false" ht="15" hidden="false" customHeight="false" outlineLevel="0" collapsed="false">
      <c r="A1102" s="5" t="s">
        <v>2161</v>
      </c>
      <c r="B1102" s="5" t="s">
        <v>686</v>
      </c>
      <c r="C1102" s="7" t="n">
        <v>43198</v>
      </c>
      <c r="D1102" s="8" t="n">
        <v>3727</v>
      </c>
      <c r="E1102" s="5" t="s">
        <v>1060</v>
      </c>
      <c r="F1102" s="9" t="n">
        <f aca="false">YEAR(INDEX(Sinistres!$E$2:$E$1030,MATCH(B1102,Sinistres!$A$2:$A$1030,0)))</f>
        <v>2017</v>
      </c>
      <c r="G1102" s="9" t="n">
        <f aca="false">YEAR(C1102)</f>
        <v>2018</v>
      </c>
      <c r="H1102" s="9" t="n">
        <f aca="false">G1102-F1102+1</f>
        <v>2</v>
      </c>
    </row>
    <row r="1103" customFormat="false" ht="15" hidden="false" customHeight="false" outlineLevel="0" collapsed="false">
      <c r="A1103" s="5" t="s">
        <v>2162</v>
      </c>
      <c r="B1103" s="5" t="s">
        <v>687</v>
      </c>
      <c r="C1103" s="7" t="n">
        <v>42804</v>
      </c>
      <c r="D1103" s="8" t="n">
        <v>1634</v>
      </c>
      <c r="E1103" s="5" t="s">
        <v>1060</v>
      </c>
      <c r="F1103" s="9" t="n">
        <f aca="false">YEAR(INDEX(Sinistres!$E$2:$E$1030,MATCH(B1103,Sinistres!$A$2:$A$1030,0)))</f>
        <v>2017</v>
      </c>
      <c r="G1103" s="9" t="n">
        <f aca="false">YEAR(C1103)</f>
        <v>2017</v>
      </c>
      <c r="H1103" s="9" t="n">
        <f aca="false">G1103-F1103+1</f>
        <v>1</v>
      </c>
    </row>
    <row r="1104" customFormat="false" ht="15" hidden="false" customHeight="false" outlineLevel="0" collapsed="false">
      <c r="A1104" s="5" t="s">
        <v>2163</v>
      </c>
      <c r="B1104" s="5" t="s">
        <v>687</v>
      </c>
      <c r="C1104" s="7" t="n">
        <v>42851</v>
      </c>
      <c r="D1104" s="8" t="n">
        <v>1018</v>
      </c>
      <c r="E1104" s="5" t="s">
        <v>1060</v>
      </c>
      <c r="F1104" s="9" t="n">
        <f aca="false">YEAR(INDEX(Sinistres!$E$2:$E$1030,MATCH(B1104,Sinistres!$A$2:$A$1030,0)))</f>
        <v>2017</v>
      </c>
      <c r="G1104" s="9" t="n">
        <f aca="false">YEAR(C1104)</f>
        <v>2017</v>
      </c>
      <c r="H1104" s="9" t="n">
        <f aca="false">G1104-F1104+1</f>
        <v>1</v>
      </c>
    </row>
    <row r="1105" customFormat="false" ht="15" hidden="false" customHeight="false" outlineLevel="0" collapsed="false">
      <c r="A1105" s="5" t="s">
        <v>2164</v>
      </c>
      <c r="B1105" s="5" t="s">
        <v>688</v>
      </c>
      <c r="C1105" s="7" t="n">
        <v>43050</v>
      </c>
      <c r="D1105" s="8" t="n">
        <v>16333</v>
      </c>
      <c r="E1105" s="5" t="s">
        <v>1060</v>
      </c>
      <c r="F1105" s="9" t="n">
        <f aca="false">YEAR(INDEX(Sinistres!$E$2:$E$1030,MATCH(B1105,Sinistres!$A$2:$A$1030,0)))</f>
        <v>2017</v>
      </c>
      <c r="G1105" s="9" t="n">
        <f aca="false">YEAR(C1105)</f>
        <v>2017</v>
      </c>
      <c r="H1105" s="9" t="n">
        <f aca="false">G1105-F1105+1</f>
        <v>1</v>
      </c>
    </row>
    <row r="1106" customFormat="false" ht="15" hidden="false" customHeight="false" outlineLevel="0" collapsed="false">
      <c r="A1106" s="5" t="s">
        <v>2165</v>
      </c>
      <c r="B1106" s="5" t="s">
        <v>689</v>
      </c>
      <c r="C1106" s="7" t="n">
        <v>43012</v>
      </c>
      <c r="D1106" s="8" t="n">
        <v>3431</v>
      </c>
      <c r="E1106" s="5" t="s">
        <v>1060</v>
      </c>
      <c r="F1106" s="9" t="n">
        <f aca="false">YEAR(INDEX(Sinistres!$E$2:$E$1030,MATCH(B1106,Sinistres!$A$2:$A$1030,0)))</f>
        <v>2017</v>
      </c>
      <c r="G1106" s="9" t="n">
        <f aca="false">YEAR(C1106)</f>
        <v>2017</v>
      </c>
      <c r="H1106" s="9" t="n">
        <f aca="false">G1106-F1106+1</f>
        <v>1</v>
      </c>
    </row>
    <row r="1107" customFormat="false" ht="15" hidden="false" customHeight="false" outlineLevel="0" collapsed="false">
      <c r="A1107" s="5" t="s">
        <v>2166</v>
      </c>
      <c r="B1107" s="5" t="s">
        <v>690</v>
      </c>
      <c r="C1107" s="7" t="n">
        <v>43079</v>
      </c>
      <c r="D1107" s="8" t="n">
        <v>205542</v>
      </c>
      <c r="E1107" s="5" t="s">
        <v>1060</v>
      </c>
      <c r="F1107" s="9" t="n">
        <f aca="false">YEAR(INDEX(Sinistres!$E$2:$E$1030,MATCH(B1107,Sinistres!$A$2:$A$1030,0)))</f>
        <v>2017</v>
      </c>
      <c r="G1107" s="9" t="n">
        <f aca="false">YEAR(C1107)</f>
        <v>2017</v>
      </c>
      <c r="H1107" s="9" t="n">
        <f aca="false">G1107-F1107+1</f>
        <v>1</v>
      </c>
    </row>
    <row r="1108" customFormat="false" ht="15" hidden="false" customHeight="false" outlineLevel="0" collapsed="false">
      <c r="A1108" s="5" t="s">
        <v>2167</v>
      </c>
      <c r="B1108" s="5" t="s">
        <v>690</v>
      </c>
      <c r="C1108" s="7" t="n">
        <v>43104</v>
      </c>
      <c r="D1108" s="8" t="n">
        <v>92058</v>
      </c>
      <c r="E1108" s="5" t="s">
        <v>1060</v>
      </c>
      <c r="F1108" s="9" t="n">
        <f aca="false">YEAR(INDEX(Sinistres!$E$2:$E$1030,MATCH(B1108,Sinistres!$A$2:$A$1030,0)))</f>
        <v>2017</v>
      </c>
      <c r="G1108" s="9" t="n">
        <f aca="false">YEAR(C1108)</f>
        <v>2018</v>
      </c>
      <c r="H1108" s="9" t="n">
        <f aca="false">G1108-F1108+1</f>
        <v>2</v>
      </c>
    </row>
    <row r="1109" customFormat="false" ht="15" hidden="false" customHeight="false" outlineLevel="0" collapsed="false">
      <c r="A1109" s="5" t="s">
        <v>2168</v>
      </c>
      <c r="B1109" s="5" t="s">
        <v>690</v>
      </c>
      <c r="C1109" s="7" t="n">
        <v>43272</v>
      </c>
      <c r="D1109" s="8" t="n">
        <v>102073</v>
      </c>
      <c r="E1109" s="5" t="s">
        <v>1060</v>
      </c>
      <c r="F1109" s="9" t="n">
        <f aca="false">YEAR(INDEX(Sinistres!$E$2:$E$1030,MATCH(B1109,Sinistres!$A$2:$A$1030,0)))</f>
        <v>2017</v>
      </c>
      <c r="G1109" s="9" t="n">
        <f aca="false">YEAR(C1109)</f>
        <v>2018</v>
      </c>
      <c r="H1109" s="9" t="n">
        <f aca="false">G1109-F1109+1</f>
        <v>2</v>
      </c>
    </row>
    <row r="1110" customFormat="false" ht="15" hidden="false" customHeight="false" outlineLevel="0" collapsed="false">
      <c r="A1110" s="5" t="s">
        <v>2169</v>
      </c>
      <c r="B1110" s="5" t="s">
        <v>690</v>
      </c>
      <c r="C1110" s="7" t="n">
        <v>43529</v>
      </c>
      <c r="D1110" s="8" t="n">
        <v>198538</v>
      </c>
      <c r="E1110" s="5" t="s">
        <v>1060</v>
      </c>
      <c r="F1110" s="9" t="n">
        <f aca="false">YEAR(INDEX(Sinistres!$E$2:$E$1030,MATCH(B1110,Sinistres!$A$2:$A$1030,0)))</f>
        <v>2017</v>
      </c>
      <c r="G1110" s="9" t="n">
        <f aca="false">YEAR(C1110)</f>
        <v>2019</v>
      </c>
      <c r="H1110" s="9" t="n">
        <f aca="false">G1110-F1110+1</f>
        <v>3</v>
      </c>
    </row>
    <row r="1111" customFormat="false" ht="15" hidden="false" customHeight="false" outlineLevel="0" collapsed="false">
      <c r="A1111" s="5" t="s">
        <v>2170</v>
      </c>
      <c r="B1111" s="5" t="s">
        <v>691</v>
      </c>
      <c r="C1111" s="7" t="n">
        <v>43077</v>
      </c>
      <c r="D1111" s="8" t="n">
        <v>6179</v>
      </c>
      <c r="E1111" s="5" t="s">
        <v>1060</v>
      </c>
      <c r="F1111" s="9" t="n">
        <f aca="false">YEAR(INDEX(Sinistres!$E$2:$E$1030,MATCH(B1111,Sinistres!$A$2:$A$1030,0)))</f>
        <v>2017</v>
      </c>
      <c r="G1111" s="9" t="n">
        <f aca="false">YEAR(C1111)</f>
        <v>2017</v>
      </c>
      <c r="H1111" s="9" t="n">
        <f aca="false">G1111-F1111+1</f>
        <v>1</v>
      </c>
    </row>
    <row r="1112" customFormat="false" ht="15" hidden="false" customHeight="false" outlineLevel="0" collapsed="false">
      <c r="A1112" s="5" t="s">
        <v>2171</v>
      </c>
      <c r="B1112" s="5" t="s">
        <v>692</v>
      </c>
      <c r="C1112" s="7" t="n">
        <v>42940</v>
      </c>
      <c r="D1112" s="8" t="n">
        <v>33634</v>
      </c>
      <c r="E1112" s="5" t="s">
        <v>1060</v>
      </c>
      <c r="F1112" s="9" t="n">
        <f aca="false">YEAR(INDEX(Sinistres!$E$2:$E$1030,MATCH(B1112,Sinistres!$A$2:$A$1030,0)))</f>
        <v>2017</v>
      </c>
      <c r="G1112" s="9" t="n">
        <f aca="false">YEAR(C1112)</f>
        <v>2017</v>
      </c>
      <c r="H1112" s="9" t="n">
        <f aca="false">G1112-F1112+1</f>
        <v>1</v>
      </c>
    </row>
    <row r="1113" customFormat="false" ht="15" hidden="false" customHeight="false" outlineLevel="0" collapsed="false">
      <c r="A1113" s="5" t="s">
        <v>2172</v>
      </c>
      <c r="B1113" s="5" t="s">
        <v>692</v>
      </c>
      <c r="C1113" s="7" t="n">
        <v>43186</v>
      </c>
      <c r="D1113" s="8" t="n">
        <v>26652</v>
      </c>
      <c r="E1113" s="5" t="s">
        <v>1060</v>
      </c>
      <c r="F1113" s="9" t="n">
        <f aca="false">YEAR(INDEX(Sinistres!$E$2:$E$1030,MATCH(B1113,Sinistres!$A$2:$A$1030,0)))</f>
        <v>2017</v>
      </c>
      <c r="G1113" s="9" t="n">
        <f aca="false">YEAR(C1113)</f>
        <v>2018</v>
      </c>
      <c r="H1113" s="9" t="n">
        <f aca="false">G1113-F1113+1</f>
        <v>2</v>
      </c>
    </row>
    <row r="1114" customFormat="false" ht="15" hidden="false" customHeight="false" outlineLevel="0" collapsed="false">
      <c r="A1114" s="5" t="s">
        <v>2173</v>
      </c>
      <c r="B1114" s="5" t="s">
        <v>692</v>
      </c>
      <c r="C1114" s="7" t="n">
        <v>43264</v>
      </c>
      <c r="D1114" s="8" t="n">
        <v>3321</v>
      </c>
      <c r="E1114" s="5" t="s">
        <v>1060</v>
      </c>
      <c r="F1114" s="9" t="n">
        <f aca="false">YEAR(INDEX(Sinistres!$E$2:$E$1030,MATCH(B1114,Sinistres!$A$2:$A$1030,0)))</f>
        <v>2017</v>
      </c>
      <c r="G1114" s="9" t="n">
        <f aca="false">YEAR(C1114)</f>
        <v>2018</v>
      </c>
      <c r="H1114" s="9" t="n">
        <f aca="false">G1114-F1114+1</f>
        <v>2</v>
      </c>
    </row>
    <row r="1115" customFormat="false" ht="15" hidden="false" customHeight="false" outlineLevel="0" collapsed="false">
      <c r="A1115" s="5" t="s">
        <v>2174</v>
      </c>
      <c r="B1115" s="5" t="s">
        <v>693</v>
      </c>
      <c r="C1115" s="7" t="n">
        <v>43043</v>
      </c>
      <c r="D1115" s="8" t="n">
        <v>9293</v>
      </c>
      <c r="E1115" s="5" t="s">
        <v>1060</v>
      </c>
      <c r="F1115" s="9" t="n">
        <f aca="false">YEAR(INDEX(Sinistres!$E$2:$E$1030,MATCH(B1115,Sinistres!$A$2:$A$1030,0)))</f>
        <v>2017</v>
      </c>
      <c r="G1115" s="9" t="n">
        <f aca="false">YEAR(C1115)</f>
        <v>2017</v>
      </c>
      <c r="H1115" s="9" t="n">
        <f aca="false">G1115-F1115+1</f>
        <v>1</v>
      </c>
    </row>
    <row r="1116" customFormat="false" ht="15" hidden="false" customHeight="false" outlineLevel="0" collapsed="false">
      <c r="A1116" s="5" t="s">
        <v>2175</v>
      </c>
      <c r="B1116" s="5" t="s">
        <v>694</v>
      </c>
      <c r="C1116" s="7" t="n">
        <v>42969</v>
      </c>
      <c r="D1116" s="8" t="n">
        <v>837</v>
      </c>
      <c r="E1116" s="5" t="s">
        <v>1060</v>
      </c>
      <c r="F1116" s="9" t="n">
        <f aca="false">YEAR(INDEX(Sinistres!$E$2:$E$1030,MATCH(B1116,Sinistres!$A$2:$A$1030,0)))</f>
        <v>2017</v>
      </c>
      <c r="G1116" s="9" t="n">
        <f aca="false">YEAR(C1116)</f>
        <v>2017</v>
      </c>
      <c r="H1116" s="9" t="n">
        <f aca="false">G1116-F1116+1</f>
        <v>1</v>
      </c>
    </row>
    <row r="1117" customFormat="false" ht="15" hidden="false" customHeight="false" outlineLevel="0" collapsed="false">
      <c r="A1117" s="5" t="s">
        <v>2176</v>
      </c>
      <c r="B1117" s="5" t="s">
        <v>695</v>
      </c>
      <c r="C1117" s="7" t="n">
        <v>43071</v>
      </c>
      <c r="D1117" s="8" t="n">
        <v>15788</v>
      </c>
      <c r="E1117" s="5" t="s">
        <v>1060</v>
      </c>
      <c r="F1117" s="9" t="n">
        <f aca="false">YEAR(INDEX(Sinistres!$E$2:$E$1030,MATCH(B1117,Sinistres!$A$2:$A$1030,0)))</f>
        <v>2017</v>
      </c>
      <c r="G1117" s="9" t="n">
        <f aca="false">YEAR(C1117)</f>
        <v>2017</v>
      </c>
      <c r="H1117" s="9" t="n">
        <f aca="false">G1117-F1117+1</f>
        <v>1</v>
      </c>
    </row>
    <row r="1118" customFormat="false" ht="15" hidden="false" customHeight="false" outlineLevel="0" collapsed="false">
      <c r="A1118" s="5" t="s">
        <v>2177</v>
      </c>
      <c r="B1118" s="5" t="s">
        <v>696</v>
      </c>
      <c r="C1118" s="7" t="n">
        <v>42801</v>
      </c>
      <c r="D1118" s="8" t="n">
        <v>649</v>
      </c>
      <c r="E1118" s="5" t="s">
        <v>1060</v>
      </c>
      <c r="F1118" s="9" t="n">
        <f aca="false">YEAR(INDEX(Sinistres!$E$2:$E$1030,MATCH(B1118,Sinistres!$A$2:$A$1030,0)))</f>
        <v>2017</v>
      </c>
      <c r="G1118" s="9" t="n">
        <f aca="false">YEAR(C1118)</f>
        <v>2017</v>
      </c>
      <c r="H1118" s="9" t="n">
        <f aca="false">G1118-F1118+1</f>
        <v>1</v>
      </c>
    </row>
    <row r="1119" customFormat="false" ht="15" hidden="false" customHeight="false" outlineLevel="0" collapsed="false">
      <c r="A1119" s="5" t="s">
        <v>2178</v>
      </c>
      <c r="B1119" s="5" t="s">
        <v>697</v>
      </c>
      <c r="C1119" s="7" t="n">
        <v>43353</v>
      </c>
      <c r="D1119" s="8" t="n">
        <v>18191</v>
      </c>
      <c r="E1119" s="5" t="s">
        <v>1060</v>
      </c>
      <c r="F1119" s="9" t="n">
        <f aca="false">YEAR(INDEX(Sinistres!$E$2:$E$1030,MATCH(B1119,Sinistres!$A$2:$A$1030,0)))</f>
        <v>2018</v>
      </c>
      <c r="G1119" s="9" t="n">
        <f aca="false">YEAR(C1119)</f>
        <v>2018</v>
      </c>
      <c r="H1119" s="9" t="n">
        <f aca="false">G1119-F1119+1</f>
        <v>1</v>
      </c>
    </row>
    <row r="1120" customFormat="false" ht="15" hidden="false" customHeight="false" outlineLevel="0" collapsed="false">
      <c r="A1120" s="5" t="s">
        <v>2179</v>
      </c>
      <c r="B1120" s="5" t="s">
        <v>698</v>
      </c>
      <c r="C1120" s="7" t="n">
        <v>43665</v>
      </c>
      <c r="D1120" s="8" t="n">
        <v>17438</v>
      </c>
      <c r="E1120" s="5" t="s">
        <v>1060</v>
      </c>
      <c r="F1120" s="9" t="n">
        <f aca="false">YEAR(INDEX(Sinistres!$E$2:$E$1030,MATCH(B1120,Sinistres!$A$2:$A$1030,0)))</f>
        <v>2018</v>
      </c>
      <c r="G1120" s="9" t="n">
        <f aca="false">YEAR(C1120)</f>
        <v>2019</v>
      </c>
      <c r="H1120" s="9" t="n">
        <f aca="false">G1120-F1120+1</f>
        <v>2</v>
      </c>
    </row>
    <row r="1121" customFormat="false" ht="15" hidden="false" customHeight="false" outlineLevel="0" collapsed="false">
      <c r="A1121" s="5" t="s">
        <v>2180</v>
      </c>
      <c r="B1121" s="5" t="s">
        <v>698</v>
      </c>
      <c r="C1121" s="7" t="n">
        <v>44014</v>
      </c>
      <c r="D1121" s="8" t="n">
        <v>11178</v>
      </c>
      <c r="E1121" s="5" t="s">
        <v>1060</v>
      </c>
      <c r="F1121" s="9" t="n">
        <f aca="false">YEAR(INDEX(Sinistres!$E$2:$E$1030,MATCH(B1121,Sinistres!$A$2:$A$1030,0)))</f>
        <v>2018</v>
      </c>
      <c r="G1121" s="9" t="n">
        <f aca="false">YEAR(C1121)</f>
        <v>2020</v>
      </c>
      <c r="H1121" s="9" t="n">
        <f aca="false">G1121-F1121+1</f>
        <v>3</v>
      </c>
    </row>
    <row r="1122" customFormat="false" ht="15" hidden="false" customHeight="false" outlineLevel="0" collapsed="false">
      <c r="A1122" s="5" t="s">
        <v>2181</v>
      </c>
      <c r="B1122" s="5" t="s">
        <v>699</v>
      </c>
      <c r="C1122" s="7" t="n">
        <v>43325</v>
      </c>
      <c r="D1122" s="8" t="n">
        <v>4211</v>
      </c>
      <c r="E1122" s="5" t="s">
        <v>1060</v>
      </c>
      <c r="F1122" s="9" t="n">
        <f aca="false">YEAR(INDEX(Sinistres!$E$2:$E$1030,MATCH(B1122,Sinistres!$A$2:$A$1030,0)))</f>
        <v>2018</v>
      </c>
      <c r="G1122" s="9" t="n">
        <f aca="false">YEAR(C1122)</f>
        <v>2018</v>
      </c>
      <c r="H1122" s="9" t="n">
        <f aca="false">G1122-F1122+1</f>
        <v>1</v>
      </c>
    </row>
    <row r="1123" customFormat="false" ht="15" hidden="false" customHeight="false" outlineLevel="0" collapsed="false">
      <c r="A1123" s="5" t="s">
        <v>2182</v>
      </c>
      <c r="B1123" s="5" t="s">
        <v>700</v>
      </c>
      <c r="C1123" s="7" t="n">
        <v>43504</v>
      </c>
      <c r="D1123" s="8" t="n">
        <v>54685</v>
      </c>
      <c r="E1123" s="5" t="s">
        <v>1060</v>
      </c>
      <c r="F1123" s="9" t="n">
        <f aca="false">YEAR(INDEX(Sinistres!$E$2:$E$1030,MATCH(B1123,Sinistres!$A$2:$A$1030,0)))</f>
        <v>2018</v>
      </c>
      <c r="G1123" s="9" t="n">
        <f aca="false">YEAR(C1123)</f>
        <v>2019</v>
      </c>
      <c r="H1123" s="9" t="n">
        <f aca="false">G1123-F1123+1</f>
        <v>2</v>
      </c>
    </row>
    <row r="1124" customFormat="false" ht="15" hidden="false" customHeight="false" outlineLevel="0" collapsed="false">
      <c r="A1124" s="5" t="s">
        <v>2183</v>
      </c>
      <c r="B1124" s="5" t="s">
        <v>700</v>
      </c>
      <c r="C1124" s="7" t="n">
        <v>43565</v>
      </c>
      <c r="D1124" s="8" t="n">
        <v>64059</v>
      </c>
      <c r="E1124" s="5" t="s">
        <v>1060</v>
      </c>
      <c r="F1124" s="9" t="n">
        <f aca="false">YEAR(INDEX(Sinistres!$E$2:$E$1030,MATCH(B1124,Sinistres!$A$2:$A$1030,0)))</f>
        <v>2018</v>
      </c>
      <c r="G1124" s="9" t="n">
        <f aca="false">YEAR(C1124)</f>
        <v>2019</v>
      </c>
      <c r="H1124" s="9" t="n">
        <f aca="false">G1124-F1124+1</f>
        <v>2</v>
      </c>
    </row>
    <row r="1125" customFormat="false" ht="15" hidden="false" customHeight="false" outlineLevel="0" collapsed="false">
      <c r="A1125" s="5" t="s">
        <v>2184</v>
      </c>
      <c r="B1125" s="5" t="s">
        <v>701</v>
      </c>
      <c r="C1125" s="7" t="n">
        <v>43193</v>
      </c>
      <c r="D1125" s="8" t="n">
        <v>16091</v>
      </c>
      <c r="E1125" s="5" t="s">
        <v>1060</v>
      </c>
      <c r="F1125" s="9" t="n">
        <f aca="false">YEAR(INDEX(Sinistres!$E$2:$E$1030,MATCH(B1125,Sinistres!$A$2:$A$1030,0)))</f>
        <v>2018</v>
      </c>
      <c r="G1125" s="9" t="n">
        <f aca="false">YEAR(C1125)</f>
        <v>2018</v>
      </c>
      <c r="H1125" s="9" t="n">
        <f aca="false">G1125-F1125+1</f>
        <v>1</v>
      </c>
    </row>
    <row r="1126" customFormat="false" ht="15" hidden="false" customHeight="false" outlineLevel="0" collapsed="false">
      <c r="A1126" s="5" t="s">
        <v>2185</v>
      </c>
      <c r="B1126" s="5" t="s">
        <v>702</v>
      </c>
      <c r="C1126" s="7" t="n">
        <v>43189</v>
      </c>
      <c r="D1126" s="8" t="n">
        <v>18629</v>
      </c>
      <c r="E1126" s="5" t="s">
        <v>1060</v>
      </c>
      <c r="F1126" s="9" t="n">
        <f aca="false">YEAR(INDEX(Sinistres!$E$2:$E$1030,MATCH(B1126,Sinistres!$A$2:$A$1030,0)))</f>
        <v>2018</v>
      </c>
      <c r="G1126" s="9" t="n">
        <f aca="false">YEAR(C1126)</f>
        <v>2018</v>
      </c>
      <c r="H1126" s="9" t="n">
        <f aca="false">G1126-F1126+1</f>
        <v>1</v>
      </c>
    </row>
    <row r="1127" customFormat="false" ht="15" hidden="false" customHeight="false" outlineLevel="0" collapsed="false">
      <c r="A1127" s="5" t="s">
        <v>2186</v>
      </c>
      <c r="B1127" s="5" t="s">
        <v>703</v>
      </c>
      <c r="C1127" s="7" t="n">
        <v>43648</v>
      </c>
      <c r="D1127" s="8" t="n">
        <v>56083</v>
      </c>
      <c r="E1127" s="5" t="s">
        <v>1060</v>
      </c>
      <c r="F1127" s="9" t="n">
        <f aca="false">YEAR(INDEX(Sinistres!$E$2:$E$1030,MATCH(B1127,Sinistres!$A$2:$A$1030,0)))</f>
        <v>2018</v>
      </c>
      <c r="G1127" s="9" t="n">
        <f aca="false">YEAR(C1127)</f>
        <v>2019</v>
      </c>
      <c r="H1127" s="9" t="n">
        <f aca="false">G1127-F1127+1</f>
        <v>2</v>
      </c>
    </row>
    <row r="1128" customFormat="false" ht="15" hidden="false" customHeight="false" outlineLevel="0" collapsed="false">
      <c r="A1128" s="5" t="s">
        <v>2187</v>
      </c>
      <c r="B1128" s="5" t="s">
        <v>703</v>
      </c>
      <c r="C1128" s="7" t="n">
        <v>43846</v>
      </c>
      <c r="D1128" s="8" t="n">
        <v>104879</v>
      </c>
      <c r="E1128" s="5" t="s">
        <v>1060</v>
      </c>
      <c r="F1128" s="9" t="n">
        <f aca="false">YEAR(INDEX(Sinistres!$E$2:$E$1030,MATCH(B1128,Sinistres!$A$2:$A$1030,0)))</f>
        <v>2018</v>
      </c>
      <c r="G1128" s="9" t="n">
        <f aca="false">YEAR(C1128)</f>
        <v>2020</v>
      </c>
      <c r="H1128" s="9" t="n">
        <f aca="false">G1128-F1128+1</f>
        <v>3</v>
      </c>
    </row>
    <row r="1129" customFormat="false" ht="15" hidden="false" customHeight="false" outlineLevel="0" collapsed="false">
      <c r="A1129" s="5" t="s">
        <v>2188</v>
      </c>
      <c r="B1129" s="5" t="s">
        <v>704</v>
      </c>
      <c r="C1129" s="7" t="n">
        <v>43543</v>
      </c>
      <c r="D1129" s="8" t="n">
        <v>12171</v>
      </c>
      <c r="E1129" s="5" t="s">
        <v>1060</v>
      </c>
      <c r="F1129" s="9" t="n">
        <f aca="false">YEAR(INDEX(Sinistres!$E$2:$E$1030,MATCH(B1129,Sinistres!$A$2:$A$1030,0)))</f>
        <v>2018</v>
      </c>
      <c r="G1129" s="9" t="n">
        <f aca="false">YEAR(C1129)</f>
        <v>2019</v>
      </c>
      <c r="H1129" s="9" t="n">
        <f aca="false">G1129-F1129+1</f>
        <v>2</v>
      </c>
    </row>
    <row r="1130" customFormat="false" ht="15" hidden="false" customHeight="false" outlineLevel="0" collapsed="false">
      <c r="A1130" s="5" t="s">
        <v>2189</v>
      </c>
      <c r="B1130" s="5" t="s">
        <v>705</v>
      </c>
      <c r="C1130" s="7" t="n">
        <v>43222</v>
      </c>
      <c r="D1130" s="8" t="n">
        <v>2741</v>
      </c>
      <c r="E1130" s="5" t="s">
        <v>1060</v>
      </c>
      <c r="F1130" s="9" t="n">
        <f aca="false">YEAR(INDEX(Sinistres!$E$2:$E$1030,MATCH(B1130,Sinistres!$A$2:$A$1030,0)))</f>
        <v>2018</v>
      </c>
      <c r="G1130" s="9" t="n">
        <f aca="false">YEAR(C1130)</f>
        <v>2018</v>
      </c>
      <c r="H1130" s="9" t="n">
        <f aca="false">G1130-F1130+1</f>
        <v>1</v>
      </c>
    </row>
    <row r="1131" customFormat="false" ht="15" hidden="false" customHeight="false" outlineLevel="0" collapsed="false">
      <c r="A1131" s="5" t="s">
        <v>2190</v>
      </c>
      <c r="B1131" s="5" t="s">
        <v>706</v>
      </c>
      <c r="C1131" s="7" t="n">
        <v>43219</v>
      </c>
      <c r="D1131" s="8" t="n">
        <v>18787</v>
      </c>
      <c r="E1131" s="5" t="s">
        <v>1060</v>
      </c>
      <c r="F1131" s="9" t="n">
        <f aca="false">YEAR(INDEX(Sinistres!$E$2:$E$1030,MATCH(B1131,Sinistres!$A$2:$A$1030,0)))</f>
        <v>2018</v>
      </c>
      <c r="G1131" s="9" t="n">
        <f aca="false">YEAR(C1131)</f>
        <v>2018</v>
      </c>
      <c r="H1131" s="9" t="n">
        <f aca="false">G1131-F1131+1</f>
        <v>1</v>
      </c>
    </row>
    <row r="1132" customFormat="false" ht="15" hidden="false" customHeight="false" outlineLevel="0" collapsed="false">
      <c r="A1132" s="5" t="s">
        <v>2191</v>
      </c>
      <c r="B1132" s="5" t="s">
        <v>706</v>
      </c>
      <c r="C1132" s="7" t="n">
        <v>43274</v>
      </c>
      <c r="D1132" s="8" t="n">
        <v>16416</v>
      </c>
      <c r="E1132" s="5" t="s">
        <v>1060</v>
      </c>
      <c r="F1132" s="9" t="n">
        <f aca="false">YEAR(INDEX(Sinistres!$E$2:$E$1030,MATCH(B1132,Sinistres!$A$2:$A$1030,0)))</f>
        <v>2018</v>
      </c>
      <c r="G1132" s="9" t="n">
        <f aca="false">YEAR(C1132)</f>
        <v>2018</v>
      </c>
      <c r="H1132" s="9" t="n">
        <f aca="false">G1132-F1132+1</f>
        <v>1</v>
      </c>
    </row>
    <row r="1133" customFormat="false" ht="15" hidden="false" customHeight="false" outlineLevel="0" collapsed="false">
      <c r="A1133" s="5" t="s">
        <v>2192</v>
      </c>
      <c r="B1133" s="5" t="s">
        <v>706</v>
      </c>
      <c r="C1133" s="7" t="n">
        <v>43713</v>
      </c>
      <c r="D1133" s="8" t="n">
        <v>17432</v>
      </c>
      <c r="E1133" s="5" t="s">
        <v>1060</v>
      </c>
      <c r="F1133" s="9" t="n">
        <f aca="false">YEAR(INDEX(Sinistres!$E$2:$E$1030,MATCH(B1133,Sinistres!$A$2:$A$1030,0)))</f>
        <v>2018</v>
      </c>
      <c r="G1133" s="9" t="n">
        <f aca="false">YEAR(C1133)</f>
        <v>2019</v>
      </c>
      <c r="H1133" s="9" t="n">
        <f aca="false">G1133-F1133+1</f>
        <v>2</v>
      </c>
    </row>
    <row r="1134" customFormat="false" ht="15" hidden="false" customHeight="false" outlineLevel="0" collapsed="false">
      <c r="A1134" s="5" t="s">
        <v>2193</v>
      </c>
      <c r="B1134" s="5" t="s">
        <v>707</v>
      </c>
      <c r="C1134" s="7" t="n">
        <v>43273</v>
      </c>
      <c r="D1134" s="8" t="n">
        <v>444</v>
      </c>
      <c r="E1134" s="5" t="s">
        <v>1060</v>
      </c>
      <c r="F1134" s="9" t="n">
        <f aca="false">YEAR(INDEX(Sinistres!$E$2:$E$1030,MATCH(B1134,Sinistres!$A$2:$A$1030,0)))</f>
        <v>2018</v>
      </c>
      <c r="G1134" s="9" t="n">
        <f aca="false">YEAR(C1134)</f>
        <v>2018</v>
      </c>
      <c r="H1134" s="9" t="n">
        <f aca="false">G1134-F1134+1</f>
        <v>1</v>
      </c>
    </row>
    <row r="1135" customFormat="false" ht="15" hidden="false" customHeight="false" outlineLevel="0" collapsed="false">
      <c r="A1135" s="5" t="s">
        <v>2194</v>
      </c>
      <c r="B1135" s="5" t="s">
        <v>707</v>
      </c>
      <c r="C1135" s="7" t="n">
        <v>43291</v>
      </c>
      <c r="D1135" s="8" t="n">
        <v>122</v>
      </c>
      <c r="E1135" s="5" t="s">
        <v>1060</v>
      </c>
      <c r="F1135" s="9" t="n">
        <f aca="false">YEAR(INDEX(Sinistres!$E$2:$E$1030,MATCH(B1135,Sinistres!$A$2:$A$1030,0)))</f>
        <v>2018</v>
      </c>
      <c r="G1135" s="9" t="n">
        <f aca="false">YEAR(C1135)</f>
        <v>2018</v>
      </c>
      <c r="H1135" s="9" t="n">
        <f aca="false">G1135-F1135+1</f>
        <v>1</v>
      </c>
    </row>
    <row r="1136" customFormat="false" ht="15" hidden="false" customHeight="false" outlineLevel="0" collapsed="false">
      <c r="A1136" s="5" t="s">
        <v>2195</v>
      </c>
      <c r="B1136" s="5" t="s">
        <v>708</v>
      </c>
      <c r="C1136" s="7" t="n">
        <v>43267</v>
      </c>
      <c r="D1136" s="8" t="n">
        <v>7120</v>
      </c>
      <c r="E1136" s="5" t="s">
        <v>1060</v>
      </c>
      <c r="F1136" s="9" t="n">
        <f aca="false">YEAR(INDEX(Sinistres!$E$2:$E$1030,MATCH(B1136,Sinistres!$A$2:$A$1030,0)))</f>
        <v>2018</v>
      </c>
      <c r="G1136" s="9" t="n">
        <f aca="false">YEAR(C1136)</f>
        <v>2018</v>
      </c>
      <c r="H1136" s="9" t="n">
        <f aca="false">G1136-F1136+1</f>
        <v>1</v>
      </c>
    </row>
    <row r="1137" customFormat="false" ht="15" hidden="false" customHeight="false" outlineLevel="0" collapsed="false">
      <c r="A1137" s="5" t="s">
        <v>2196</v>
      </c>
      <c r="B1137" s="5" t="s">
        <v>709</v>
      </c>
      <c r="C1137" s="7" t="n">
        <v>43362</v>
      </c>
      <c r="D1137" s="8" t="n">
        <v>6860</v>
      </c>
      <c r="E1137" s="5" t="s">
        <v>1060</v>
      </c>
      <c r="F1137" s="9" t="n">
        <f aca="false">YEAR(INDEX(Sinistres!$E$2:$E$1030,MATCH(B1137,Sinistres!$A$2:$A$1030,0)))</f>
        <v>2018</v>
      </c>
      <c r="G1137" s="9" t="n">
        <f aca="false">YEAR(C1137)</f>
        <v>2018</v>
      </c>
      <c r="H1137" s="9" t="n">
        <f aca="false">G1137-F1137+1</f>
        <v>1</v>
      </c>
    </row>
    <row r="1138" customFormat="false" ht="15" hidden="false" customHeight="false" outlineLevel="0" collapsed="false">
      <c r="A1138" s="5" t="s">
        <v>2197</v>
      </c>
      <c r="B1138" s="5" t="s">
        <v>709</v>
      </c>
      <c r="C1138" s="7" t="n">
        <v>43631</v>
      </c>
      <c r="D1138" s="8" t="n">
        <v>74994</v>
      </c>
      <c r="E1138" s="5" t="s">
        <v>1060</v>
      </c>
      <c r="F1138" s="9" t="n">
        <f aca="false">YEAR(INDEX(Sinistres!$E$2:$E$1030,MATCH(B1138,Sinistres!$A$2:$A$1030,0)))</f>
        <v>2018</v>
      </c>
      <c r="G1138" s="9" t="n">
        <f aca="false">YEAR(C1138)</f>
        <v>2019</v>
      </c>
      <c r="H1138" s="9" t="n">
        <f aca="false">G1138-F1138+1</f>
        <v>2</v>
      </c>
    </row>
    <row r="1139" customFormat="false" ht="15" hidden="false" customHeight="false" outlineLevel="0" collapsed="false">
      <c r="A1139" s="5" t="s">
        <v>2198</v>
      </c>
      <c r="B1139" s="5" t="s">
        <v>710</v>
      </c>
      <c r="C1139" s="7" t="n">
        <v>43314</v>
      </c>
      <c r="D1139" s="8" t="n">
        <v>7964</v>
      </c>
      <c r="E1139" s="5" t="s">
        <v>1060</v>
      </c>
      <c r="F1139" s="9" t="n">
        <f aca="false">YEAR(INDEX(Sinistres!$E$2:$E$1030,MATCH(B1139,Sinistres!$A$2:$A$1030,0)))</f>
        <v>2018</v>
      </c>
      <c r="G1139" s="9" t="n">
        <f aca="false">YEAR(C1139)</f>
        <v>2018</v>
      </c>
      <c r="H1139" s="9" t="n">
        <f aca="false">G1139-F1139+1</f>
        <v>1</v>
      </c>
    </row>
    <row r="1140" customFormat="false" ht="15" hidden="false" customHeight="false" outlineLevel="0" collapsed="false">
      <c r="A1140" s="5" t="s">
        <v>2199</v>
      </c>
      <c r="B1140" s="5" t="s">
        <v>711</v>
      </c>
      <c r="C1140" s="7" t="n">
        <v>43195</v>
      </c>
      <c r="D1140" s="8" t="n">
        <v>4528</v>
      </c>
      <c r="E1140" s="5" t="s">
        <v>1060</v>
      </c>
      <c r="F1140" s="9" t="n">
        <f aca="false">YEAR(INDEX(Sinistres!$E$2:$E$1030,MATCH(B1140,Sinistres!$A$2:$A$1030,0)))</f>
        <v>2018</v>
      </c>
      <c r="G1140" s="9" t="n">
        <f aca="false">YEAR(C1140)</f>
        <v>2018</v>
      </c>
      <c r="H1140" s="9" t="n">
        <f aca="false">G1140-F1140+1</f>
        <v>1</v>
      </c>
    </row>
    <row r="1141" customFormat="false" ht="15" hidden="false" customHeight="false" outlineLevel="0" collapsed="false">
      <c r="A1141" s="5" t="s">
        <v>2200</v>
      </c>
      <c r="B1141" s="5" t="s">
        <v>711</v>
      </c>
      <c r="C1141" s="7" t="n">
        <v>43321</v>
      </c>
      <c r="D1141" s="8" t="n">
        <v>21939</v>
      </c>
      <c r="E1141" s="5" t="s">
        <v>1060</v>
      </c>
      <c r="F1141" s="9" t="n">
        <f aca="false">YEAR(INDEX(Sinistres!$E$2:$E$1030,MATCH(B1141,Sinistres!$A$2:$A$1030,0)))</f>
        <v>2018</v>
      </c>
      <c r="G1141" s="9" t="n">
        <f aca="false">YEAR(C1141)</f>
        <v>2018</v>
      </c>
      <c r="H1141" s="9" t="n">
        <f aca="false">G1141-F1141+1</f>
        <v>1</v>
      </c>
    </row>
    <row r="1142" customFormat="false" ht="15" hidden="false" customHeight="false" outlineLevel="0" collapsed="false">
      <c r="A1142" s="5" t="s">
        <v>2201</v>
      </c>
      <c r="B1142" s="5" t="s">
        <v>711</v>
      </c>
      <c r="C1142" s="7" t="n">
        <v>43660</v>
      </c>
      <c r="D1142" s="8" t="n">
        <v>17812</v>
      </c>
      <c r="E1142" s="5" t="s">
        <v>1060</v>
      </c>
      <c r="F1142" s="9" t="n">
        <f aca="false">YEAR(INDEX(Sinistres!$E$2:$E$1030,MATCH(B1142,Sinistres!$A$2:$A$1030,0)))</f>
        <v>2018</v>
      </c>
      <c r="G1142" s="9" t="n">
        <f aca="false">YEAR(C1142)</f>
        <v>2019</v>
      </c>
      <c r="H1142" s="9" t="n">
        <f aca="false">G1142-F1142+1</f>
        <v>2</v>
      </c>
    </row>
    <row r="1143" customFormat="false" ht="15" hidden="false" customHeight="false" outlineLevel="0" collapsed="false">
      <c r="A1143" s="5" t="s">
        <v>2202</v>
      </c>
      <c r="B1143" s="5" t="s">
        <v>712</v>
      </c>
      <c r="C1143" s="7" t="n">
        <v>43189</v>
      </c>
      <c r="D1143" s="8" t="n">
        <v>2388</v>
      </c>
      <c r="E1143" s="5" t="s">
        <v>1060</v>
      </c>
      <c r="F1143" s="9" t="n">
        <f aca="false">YEAR(INDEX(Sinistres!$E$2:$E$1030,MATCH(B1143,Sinistres!$A$2:$A$1030,0)))</f>
        <v>2018</v>
      </c>
      <c r="G1143" s="9" t="n">
        <f aca="false">YEAR(C1143)</f>
        <v>2018</v>
      </c>
      <c r="H1143" s="9" t="n">
        <f aca="false">G1143-F1143+1</f>
        <v>1</v>
      </c>
    </row>
    <row r="1144" customFormat="false" ht="15" hidden="false" customHeight="false" outlineLevel="0" collapsed="false">
      <c r="A1144" s="5" t="s">
        <v>2203</v>
      </c>
      <c r="B1144" s="5" t="s">
        <v>713</v>
      </c>
      <c r="C1144" s="7" t="n">
        <v>43271</v>
      </c>
      <c r="D1144" s="8" t="n">
        <v>14674</v>
      </c>
      <c r="E1144" s="5" t="s">
        <v>1060</v>
      </c>
      <c r="F1144" s="9" t="n">
        <f aca="false">YEAR(INDEX(Sinistres!$E$2:$E$1030,MATCH(B1144,Sinistres!$A$2:$A$1030,0)))</f>
        <v>2018</v>
      </c>
      <c r="G1144" s="9" t="n">
        <f aca="false">YEAR(C1144)</f>
        <v>2018</v>
      </c>
      <c r="H1144" s="9" t="n">
        <f aca="false">G1144-F1144+1</f>
        <v>1</v>
      </c>
    </row>
    <row r="1145" customFormat="false" ht="15" hidden="false" customHeight="false" outlineLevel="0" collapsed="false">
      <c r="A1145" s="5" t="s">
        <v>2204</v>
      </c>
      <c r="B1145" s="5" t="s">
        <v>714</v>
      </c>
      <c r="C1145" s="7" t="n">
        <v>43527</v>
      </c>
      <c r="D1145" s="8" t="n">
        <v>52304</v>
      </c>
      <c r="E1145" s="5" t="s">
        <v>1060</v>
      </c>
      <c r="F1145" s="9" t="n">
        <f aca="false">YEAR(INDEX(Sinistres!$E$2:$E$1030,MATCH(B1145,Sinistres!$A$2:$A$1030,0)))</f>
        <v>2018</v>
      </c>
      <c r="G1145" s="9" t="n">
        <f aca="false">YEAR(C1145)</f>
        <v>2019</v>
      </c>
      <c r="H1145" s="9" t="n">
        <f aca="false">G1145-F1145+1</f>
        <v>2</v>
      </c>
    </row>
    <row r="1146" customFormat="false" ht="15" hidden="false" customHeight="false" outlineLevel="0" collapsed="false">
      <c r="A1146" s="5" t="s">
        <v>2205</v>
      </c>
      <c r="B1146" s="5" t="s">
        <v>714</v>
      </c>
      <c r="C1146" s="7" t="n">
        <v>43907</v>
      </c>
      <c r="D1146" s="8" t="n">
        <v>117273</v>
      </c>
      <c r="E1146" s="5" t="s">
        <v>1060</v>
      </c>
      <c r="F1146" s="9" t="n">
        <f aca="false">YEAR(INDEX(Sinistres!$E$2:$E$1030,MATCH(B1146,Sinistres!$A$2:$A$1030,0)))</f>
        <v>2018</v>
      </c>
      <c r="G1146" s="9" t="n">
        <f aca="false">YEAR(C1146)</f>
        <v>2020</v>
      </c>
      <c r="H1146" s="9" t="n">
        <f aca="false">G1146-F1146+1</f>
        <v>3</v>
      </c>
    </row>
    <row r="1147" customFormat="false" ht="15" hidden="false" customHeight="false" outlineLevel="0" collapsed="false">
      <c r="A1147" s="5" t="s">
        <v>2206</v>
      </c>
      <c r="B1147" s="5" t="s">
        <v>715</v>
      </c>
      <c r="C1147" s="7" t="n">
        <v>43688</v>
      </c>
      <c r="D1147" s="8" t="n">
        <v>61989</v>
      </c>
      <c r="E1147" s="5" t="s">
        <v>1060</v>
      </c>
      <c r="F1147" s="9" t="n">
        <f aca="false">YEAR(INDEX(Sinistres!$E$2:$E$1030,MATCH(B1147,Sinistres!$A$2:$A$1030,0)))</f>
        <v>2018</v>
      </c>
      <c r="G1147" s="9" t="n">
        <f aca="false">YEAR(C1147)</f>
        <v>2019</v>
      </c>
      <c r="H1147" s="9" t="n">
        <f aca="false">G1147-F1147+1</f>
        <v>2</v>
      </c>
    </row>
    <row r="1148" customFormat="false" ht="15" hidden="false" customHeight="false" outlineLevel="0" collapsed="false">
      <c r="A1148" s="5" t="s">
        <v>2207</v>
      </c>
      <c r="B1148" s="5" t="s">
        <v>715</v>
      </c>
      <c r="C1148" s="7" t="n">
        <v>43769</v>
      </c>
      <c r="D1148" s="8" t="n">
        <v>15265</v>
      </c>
      <c r="E1148" s="5" t="s">
        <v>1060</v>
      </c>
      <c r="F1148" s="9" t="n">
        <f aca="false">YEAR(INDEX(Sinistres!$E$2:$E$1030,MATCH(B1148,Sinistres!$A$2:$A$1030,0)))</f>
        <v>2018</v>
      </c>
      <c r="G1148" s="9" t="n">
        <f aca="false">YEAR(C1148)</f>
        <v>2019</v>
      </c>
      <c r="H1148" s="9" t="n">
        <f aca="false">G1148-F1148+1</f>
        <v>2</v>
      </c>
    </row>
    <row r="1149" customFormat="false" ht="15" hidden="false" customHeight="false" outlineLevel="0" collapsed="false">
      <c r="A1149" s="5" t="s">
        <v>2208</v>
      </c>
      <c r="B1149" s="5" t="s">
        <v>715</v>
      </c>
      <c r="C1149" s="7" t="n">
        <v>44015</v>
      </c>
      <c r="D1149" s="8" t="n">
        <v>24745</v>
      </c>
      <c r="E1149" s="5" t="s">
        <v>1060</v>
      </c>
      <c r="F1149" s="9" t="n">
        <f aca="false">YEAR(INDEX(Sinistres!$E$2:$E$1030,MATCH(B1149,Sinistres!$A$2:$A$1030,0)))</f>
        <v>2018</v>
      </c>
      <c r="G1149" s="9" t="n">
        <f aca="false">YEAR(C1149)</f>
        <v>2020</v>
      </c>
      <c r="H1149" s="9" t="n">
        <f aca="false">G1149-F1149+1</f>
        <v>3</v>
      </c>
    </row>
    <row r="1150" customFormat="false" ht="15" hidden="false" customHeight="false" outlineLevel="0" collapsed="false">
      <c r="A1150" s="5" t="s">
        <v>2209</v>
      </c>
      <c r="B1150" s="5" t="s">
        <v>716</v>
      </c>
      <c r="C1150" s="7" t="n">
        <v>43247</v>
      </c>
      <c r="D1150" s="8" t="n">
        <v>12899</v>
      </c>
      <c r="E1150" s="5" t="s">
        <v>1060</v>
      </c>
      <c r="F1150" s="9" t="n">
        <f aca="false">YEAR(INDEX(Sinistres!$E$2:$E$1030,MATCH(B1150,Sinistres!$A$2:$A$1030,0)))</f>
        <v>2018</v>
      </c>
      <c r="G1150" s="9" t="n">
        <f aca="false">YEAR(C1150)</f>
        <v>2018</v>
      </c>
      <c r="H1150" s="9" t="n">
        <f aca="false">G1150-F1150+1</f>
        <v>1</v>
      </c>
    </row>
    <row r="1151" customFormat="false" ht="15" hidden="false" customHeight="false" outlineLevel="0" collapsed="false">
      <c r="A1151" s="5" t="s">
        <v>2210</v>
      </c>
      <c r="B1151" s="5" t="s">
        <v>717</v>
      </c>
      <c r="C1151" s="7" t="n">
        <v>43204</v>
      </c>
      <c r="D1151" s="8" t="n">
        <v>29399</v>
      </c>
      <c r="E1151" s="5" t="s">
        <v>1060</v>
      </c>
      <c r="F1151" s="9" t="n">
        <f aca="false">YEAR(INDEX(Sinistres!$E$2:$E$1030,MATCH(B1151,Sinistres!$A$2:$A$1030,0)))</f>
        <v>2018</v>
      </c>
      <c r="G1151" s="9" t="n">
        <f aca="false">YEAR(C1151)</f>
        <v>2018</v>
      </c>
      <c r="H1151" s="9" t="n">
        <f aca="false">G1151-F1151+1</f>
        <v>1</v>
      </c>
    </row>
    <row r="1152" customFormat="false" ht="15" hidden="false" customHeight="false" outlineLevel="0" collapsed="false">
      <c r="A1152" s="5" t="s">
        <v>2211</v>
      </c>
      <c r="B1152" s="5" t="s">
        <v>717</v>
      </c>
      <c r="C1152" s="7" t="n">
        <v>43656</v>
      </c>
      <c r="D1152" s="8" t="n">
        <v>74594</v>
      </c>
      <c r="E1152" s="5" t="s">
        <v>1060</v>
      </c>
      <c r="F1152" s="9" t="n">
        <f aca="false">YEAR(INDEX(Sinistres!$E$2:$E$1030,MATCH(B1152,Sinistres!$A$2:$A$1030,0)))</f>
        <v>2018</v>
      </c>
      <c r="G1152" s="9" t="n">
        <f aca="false">YEAR(C1152)</f>
        <v>2019</v>
      </c>
      <c r="H1152" s="9" t="n">
        <f aca="false">G1152-F1152+1</f>
        <v>2</v>
      </c>
    </row>
    <row r="1153" customFormat="false" ht="15" hidden="false" customHeight="false" outlineLevel="0" collapsed="false">
      <c r="A1153" s="5" t="s">
        <v>2212</v>
      </c>
      <c r="B1153" s="5" t="s">
        <v>717</v>
      </c>
      <c r="C1153" s="7" t="n">
        <v>43805</v>
      </c>
      <c r="D1153" s="8" t="n">
        <v>50452</v>
      </c>
      <c r="E1153" s="5" t="s">
        <v>1060</v>
      </c>
      <c r="F1153" s="9" t="n">
        <f aca="false">YEAR(INDEX(Sinistres!$E$2:$E$1030,MATCH(B1153,Sinistres!$A$2:$A$1030,0)))</f>
        <v>2018</v>
      </c>
      <c r="G1153" s="9" t="n">
        <f aca="false">YEAR(C1153)</f>
        <v>2019</v>
      </c>
      <c r="H1153" s="9" t="n">
        <f aca="false">G1153-F1153+1</f>
        <v>2</v>
      </c>
    </row>
    <row r="1154" customFormat="false" ht="15" hidden="false" customHeight="false" outlineLevel="0" collapsed="false">
      <c r="A1154" s="5" t="s">
        <v>2213</v>
      </c>
      <c r="B1154" s="5" t="s">
        <v>717</v>
      </c>
      <c r="C1154" s="7" t="n">
        <v>44225</v>
      </c>
      <c r="D1154" s="8" t="n">
        <v>51537</v>
      </c>
      <c r="E1154" s="5" t="s">
        <v>1060</v>
      </c>
      <c r="F1154" s="9" t="n">
        <f aca="false">YEAR(INDEX(Sinistres!$E$2:$E$1030,MATCH(B1154,Sinistres!$A$2:$A$1030,0)))</f>
        <v>2018</v>
      </c>
      <c r="G1154" s="9" t="n">
        <f aca="false">YEAR(C1154)</f>
        <v>2021</v>
      </c>
      <c r="H1154" s="9" t="n">
        <f aca="false">G1154-F1154+1</f>
        <v>4</v>
      </c>
    </row>
    <row r="1155" customFormat="false" ht="15" hidden="false" customHeight="false" outlineLevel="0" collapsed="false">
      <c r="A1155" s="5" t="s">
        <v>2214</v>
      </c>
      <c r="B1155" s="5" t="s">
        <v>718</v>
      </c>
      <c r="C1155" s="7" t="n">
        <v>43237</v>
      </c>
      <c r="D1155" s="8" t="n">
        <v>7718</v>
      </c>
      <c r="E1155" s="5" t="s">
        <v>1060</v>
      </c>
      <c r="F1155" s="9" t="n">
        <f aca="false">YEAR(INDEX(Sinistres!$E$2:$E$1030,MATCH(B1155,Sinistres!$A$2:$A$1030,0)))</f>
        <v>2018</v>
      </c>
      <c r="G1155" s="9" t="n">
        <f aca="false">YEAR(C1155)</f>
        <v>2018</v>
      </c>
      <c r="H1155" s="9" t="n">
        <f aca="false">G1155-F1155+1</f>
        <v>1</v>
      </c>
    </row>
    <row r="1156" customFormat="false" ht="15" hidden="false" customHeight="false" outlineLevel="0" collapsed="false">
      <c r="A1156" s="5" t="s">
        <v>2215</v>
      </c>
      <c r="B1156" s="5" t="s">
        <v>718</v>
      </c>
      <c r="C1156" s="7" t="n">
        <v>43322</v>
      </c>
      <c r="D1156" s="8" t="n">
        <v>18973</v>
      </c>
      <c r="E1156" s="5" t="s">
        <v>1060</v>
      </c>
      <c r="F1156" s="9" t="n">
        <f aca="false">YEAR(INDEX(Sinistres!$E$2:$E$1030,MATCH(B1156,Sinistres!$A$2:$A$1030,0)))</f>
        <v>2018</v>
      </c>
      <c r="G1156" s="9" t="n">
        <f aca="false">YEAR(C1156)</f>
        <v>2018</v>
      </c>
      <c r="H1156" s="9" t="n">
        <f aca="false">G1156-F1156+1</f>
        <v>1</v>
      </c>
    </row>
    <row r="1157" customFormat="false" ht="15" hidden="false" customHeight="false" outlineLevel="0" collapsed="false">
      <c r="A1157" s="5" t="s">
        <v>2216</v>
      </c>
      <c r="B1157" s="5" t="s">
        <v>718</v>
      </c>
      <c r="C1157" s="7" t="n">
        <v>43501</v>
      </c>
      <c r="D1157" s="8" t="n">
        <v>5277</v>
      </c>
      <c r="E1157" s="5" t="s">
        <v>1060</v>
      </c>
      <c r="F1157" s="9" t="n">
        <f aca="false">YEAR(INDEX(Sinistres!$E$2:$E$1030,MATCH(B1157,Sinistres!$A$2:$A$1030,0)))</f>
        <v>2018</v>
      </c>
      <c r="G1157" s="9" t="n">
        <f aca="false">YEAR(C1157)</f>
        <v>2019</v>
      </c>
      <c r="H1157" s="9" t="n">
        <f aca="false">G1157-F1157+1</f>
        <v>2</v>
      </c>
    </row>
    <row r="1158" customFormat="false" ht="15" hidden="false" customHeight="false" outlineLevel="0" collapsed="false">
      <c r="A1158" s="5" t="s">
        <v>2217</v>
      </c>
      <c r="B1158" s="5" t="s">
        <v>719</v>
      </c>
      <c r="C1158" s="7" t="n">
        <v>43195</v>
      </c>
      <c r="D1158" s="8" t="n">
        <v>6344</v>
      </c>
      <c r="E1158" s="5" t="s">
        <v>1060</v>
      </c>
      <c r="F1158" s="9" t="n">
        <f aca="false">YEAR(INDEX(Sinistres!$E$2:$E$1030,MATCH(B1158,Sinistres!$A$2:$A$1030,0)))</f>
        <v>2018</v>
      </c>
      <c r="G1158" s="9" t="n">
        <f aca="false">YEAR(C1158)</f>
        <v>2018</v>
      </c>
      <c r="H1158" s="9" t="n">
        <f aca="false">G1158-F1158+1</f>
        <v>1</v>
      </c>
    </row>
    <row r="1159" customFormat="false" ht="15" hidden="false" customHeight="false" outlineLevel="0" collapsed="false">
      <c r="A1159" s="5" t="s">
        <v>2218</v>
      </c>
      <c r="B1159" s="5" t="s">
        <v>720</v>
      </c>
      <c r="C1159" s="7" t="n">
        <v>43203</v>
      </c>
      <c r="D1159" s="8" t="n">
        <v>9462</v>
      </c>
      <c r="E1159" s="5" t="s">
        <v>1060</v>
      </c>
      <c r="F1159" s="9" t="n">
        <f aca="false">YEAR(INDEX(Sinistres!$E$2:$E$1030,MATCH(B1159,Sinistres!$A$2:$A$1030,0)))</f>
        <v>2018</v>
      </c>
      <c r="G1159" s="9" t="n">
        <f aca="false">YEAR(C1159)</f>
        <v>2018</v>
      </c>
      <c r="H1159" s="9" t="n">
        <f aca="false">G1159-F1159+1</f>
        <v>1</v>
      </c>
    </row>
    <row r="1160" customFormat="false" ht="15" hidden="false" customHeight="false" outlineLevel="0" collapsed="false">
      <c r="A1160" s="5" t="s">
        <v>2219</v>
      </c>
      <c r="B1160" s="5" t="s">
        <v>721</v>
      </c>
      <c r="C1160" s="7" t="n">
        <v>43408</v>
      </c>
      <c r="D1160" s="8" t="n">
        <v>96655</v>
      </c>
      <c r="E1160" s="5" t="s">
        <v>1060</v>
      </c>
      <c r="F1160" s="9" t="n">
        <f aca="false">YEAR(INDEX(Sinistres!$E$2:$E$1030,MATCH(B1160,Sinistres!$A$2:$A$1030,0)))</f>
        <v>2018</v>
      </c>
      <c r="G1160" s="9" t="n">
        <f aca="false">YEAR(C1160)</f>
        <v>2018</v>
      </c>
      <c r="H1160" s="9" t="n">
        <f aca="false">G1160-F1160+1</f>
        <v>1</v>
      </c>
    </row>
    <row r="1161" customFormat="false" ht="15" hidden="false" customHeight="false" outlineLevel="0" collapsed="false">
      <c r="A1161" s="5" t="s">
        <v>2220</v>
      </c>
      <c r="B1161" s="5" t="s">
        <v>721</v>
      </c>
      <c r="C1161" s="7" t="n">
        <v>43662</v>
      </c>
      <c r="D1161" s="8" t="n">
        <v>24248</v>
      </c>
      <c r="E1161" s="5" t="s">
        <v>1060</v>
      </c>
      <c r="F1161" s="9" t="n">
        <f aca="false">YEAR(INDEX(Sinistres!$E$2:$E$1030,MATCH(B1161,Sinistres!$A$2:$A$1030,0)))</f>
        <v>2018</v>
      </c>
      <c r="G1161" s="9" t="n">
        <f aca="false">YEAR(C1161)</f>
        <v>2019</v>
      </c>
      <c r="H1161" s="9" t="n">
        <f aca="false">G1161-F1161+1</f>
        <v>2</v>
      </c>
    </row>
    <row r="1162" customFormat="false" ht="15" hidden="false" customHeight="false" outlineLevel="0" collapsed="false">
      <c r="A1162" s="5" t="s">
        <v>2221</v>
      </c>
      <c r="B1162" s="5" t="s">
        <v>721</v>
      </c>
      <c r="C1162" s="7" t="n">
        <v>43862</v>
      </c>
      <c r="D1162" s="8" t="n">
        <v>145644</v>
      </c>
      <c r="E1162" s="5" t="s">
        <v>1060</v>
      </c>
      <c r="F1162" s="9" t="n">
        <f aca="false">YEAR(INDEX(Sinistres!$E$2:$E$1030,MATCH(B1162,Sinistres!$A$2:$A$1030,0)))</f>
        <v>2018</v>
      </c>
      <c r="G1162" s="9" t="n">
        <f aca="false">YEAR(C1162)</f>
        <v>2020</v>
      </c>
      <c r="H1162" s="9" t="n">
        <f aca="false">G1162-F1162+1</f>
        <v>3</v>
      </c>
    </row>
    <row r="1163" customFormat="false" ht="15" hidden="false" customHeight="false" outlineLevel="0" collapsed="false">
      <c r="A1163" s="5" t="s">
        <v>2222</v>
      </c>
      <c r="B1163" s="5" t="s">
        <v>722</v>
      </c>
      <c r="C1163" s="7" t="n">
        <v>43448</v>
      </c>
      <c r="D1163" s="8" t="n">
        <v>128392</v>
      </c>
      <c r="E1163" s="5" t="s">
        <v>1060</v>
      </c>
      <c r="F1163" s="9" t="n">
        <f aca="false">YEAR(INDEX(Sinistres!$E$2:$E$1030,MATCH(B1163,Sinistres!$A$2:$A$1030,0)))</f>
        <v>2018</v>
      </c>
      <c r="G1163" s="9" t="n">
        <f aca="false">YEAR(C1163)</f>
        <v>2018</v>
      </c>
      <c r="H1163" s="9" t="n">
        <f aca="false">G1163-F1163+1</f>
        <v>1</v>
      </c>
    </row>
    <row r="1164" customFormat="false" ht="15" hidden="false" customHeight="false" outlineLevel="0" collapsed="false">
      <c r="A1164" s="5" t="s">
        <v>2223</v>
      </c>
      <c r="B1164" s="5" t="s">
        <v>722</v>
      </c>
      <c r="C1164" s="7" t="n">
        <v>43882</v>
      </c>
      <c r="D1164" s="8" t="n">
        <v>46777</v>
      </c>
      <c r="E1164" s="5" t="s">
        <v>1060</v>
      </c>
      <c r="F1164" s="9" t="n">
        <f aca="false">YEAR(INDEX(Sinistres!$E$2:$E$1030,MATCH(B1164,Sinistres!$A$2:$A$1030,0)))</f>
        <v>2018</v>
      </c>
      <c r="G1164" s="9" t="n">
        <f aca="false">YEAR(C1164)</f>
        <v>2020</v>
      </c>
      <c r="H1164" s="9" t="n">
        <f aca="false">G1164-F1164+1</f>
        <v>3</v>
      </c>
    </row>
    <row r="1165" customFormat="false" ht="15" hidden="false" customHeight="false" outlineLevel="0" collapsed="false">
      <c r="A1165" s="5" t="s">
        <v>2224</v>
      </c>
      <c r="B1165" s="5" t="s">
        <v>722</v>
      </c>
      <c r="C1165" s="7" t="n">
        <v>44070</v>
      </c>
      <c r="D1165" s="8" t="n">
        <v>62528</v>
      </c>
      <c r="E1165" s="5" t="s">
        <v>1060</v>
      </c>
      <c r="F1165" s="9" t="n">
        <f aca="false">YEAR(INDEX(Sinistres!$E$2:$E$1030,MATCH(B1165,Sinistres!$A$2:$A$1030,0)))</f>
        <v>2018</v>
      </c>
      <c r="G1165" s="9" t="n">
        <f aca="false">YEAR(C1165)</f>
        <v>2020</v>
      </c>
      <c r="H1165" s="9" t="n">
        <f aca="false">G1165-F1165+1</f>
        <v>3</v>
      </c>
    </row>
    <row r="1166" customFormat="false" ht="15" hidden="false" customHeight="false" outlineLevel="0" collapsed="false">
      <c r="A1166" s="5" t="s">
        <v>2225</v>
      </c>
      <c r="B1166" s="5" t="s">
        <v>723</v>
      </c>
      <c r="C1166" s="7" t="n">
        <v>43445</v>
      </c>
      <c r="D1166" s="8" t="n">
        <v>46295</v>
      </c>
      <c r="E1166" s="5" t="s">
        <v>1060</v>
      </c>
      <c r="F1166" s="9" t="n">
        <f aca="false">YEAR(INDEX(Sinistres!$E$2:$E$1030,MATCH(B1166,Sinistres!$A$2:$A$1030,0)))</f>
        <v>2018</v>
      </c>
      <c r="G1166" s="9" t="n">
        <f aca="false">YEAR(C1166)</f>
        <v>2018</v>
      </c>
      <c r="H1166" s="9" t="n">
        <f aca="false">G1166-F1166+1</f>
        <v>1</v>
      </c>
    </row>
    <row r="1167" customFormat="false" ht="15" hidden="false" customHeight="false" outlineLevel="0" collapsed="false">
      <c r="A1167" s="5" t="s">
        <v>2226</v>
      </c>
      <c r="B1167" s="5" t="s">
        <v>723</v>
      </c>
      <c r="C1167" s="7" t="n">
        <v>43560</v>
      </c>
      <c r="D1167" s="8" t="n">
        <v>6449</v>
      </c>
      <c r="E1167" s="5" t="s">
        <v>1060</v>
      </c>
      <c r="F1167" s="9" t="n">
        <f aca="false">YEAR(INDEX(Sinistres!$E$2:$E$1030,MATCH(B1167,Sinistres!$A$2:$A$1030,0)))</f>
        <v>2018</v>
      </c>
      <c r="G1167" s="9" t="n">
        <f aca="false">YEAR(C1167)</f>
        <v>2019</v>
      </c>
      <c r="H1167" s="9" t="n">
        <f aca="false">G1167-F1167+1</f>
        <v>2</v>
      </c>
    </row>
    <row r="1168" customFormat="false" ht="15" hidden="false" customHeight="false" outlineLevel="0" collapsed="false">
      <c r="A1168" s="5" t="s">
        <v>2227</v>
      </c>
      <c r="B1168" s="5" t="s">
        <v>723</v>
      </c>
      <c r="C1168" s="7" t="n">
        <v>43751</v>
      </c>
      <c r="D1168" s="8" t="n">
        <v>6603</v>
      </c>
      <c r="E1168" s="5" t="s">
        <v>1060</v>
      </c>
      <c r="F1168" s="9" t="n">
        <f aca="false">YEAR(INDEX(Sinistres!$E$2:$E$1030,MATCH(B1168,Sinistres!$A$2:$A$1030,0)))</f>
        <v>2018</v>
      </c>
      <c r="G1168" s="9" t="n">
        <f aca="false">YEAR(C1168)</f>
        <v>2019</v>
      </c>
      <c r="H1168" s="9" t="n">
        <f aca="false">G1168-F1168+1</f>
        <v>2</v>
      </c>
    </row>
    <row r="1169" customFormat="false" ht="15" hidden="false" customHeight="false" outlineLevel="0" collapsed="false">
      <c r="A1169" s="5" t="s">
        <v>2228</v>
      </c>
      <c r="B1169" s="5" t="s">
        <v>723</v>
      </c>
      <c r="C1169" s="7" t="n">
        <v>44091</v>
      </c>
      <c r="D1169" s="8" t="n">
        <v>-19986</v>
      </c>
      <c r="E1169" s="5" t="s">
        <v>1088</v>
      </c>
      <c r="F1169" s="9" t="n">
        <f aca="false">YEAR(INDEX(Sinistres!$E$2:$E$1030,MATCH(B1169,Sinistres!$A$2:$A$1030,0)))</f>
        <v>2018</v>
      </c>
      <c r="G1169" s="9" t="n">
        <f aca="false">YEAR(C1169)</f>
        <v>2020</v>
      </c>
      <c r="H1169" s="9" t="n">
        <f aca="false">G1169-F1169+1</f>
        <v>3</v>
      </c>
    </row>
    <row r="1170" customFormat="false" ht="15" hidden="false" customHeight="false" outlineLevel="0" collapsed="false">
      <c r="A1170" s="5" t="s">
        <v>2229</v>
      </c>
      <c r="B1170" s="5" t="s">
        <v>724</v>
      </c>
      <c r="C1170" s="7" t="n">
        <v>43811</v>
      </c>
      <c r="D1170" s="8" t="n">
        <v>3348</v>
      </c>
      <c r="E1170" s="5" t="s">
        <v>1060</v>
      </c>
      <c r="F1170" s="9" t="n">
        <f aca="false">YEAR(INDEX(Sinistres!$E$2:$E$1030,MATCH(B1170,Sinistres!$A$2:$A$1030,0)))</f>
        <v>2019</v>
      </c>
      <c r="G1170" s="9" t="n">
        <f aca="false">YEAR(C1170)</f>
        <v>2019</v>
      </c>
      <c r="H1170" s="9" t="n">
        <f aca="false">G1170-F1170+1</f>
        <v>1</v>
      </c>
    </row>
    <row r="1171" customFormat="false" ht="15" hidden="false" customHeight="false" outlineLevel="0" collapsed="false">
      <c r="A1171" s="5" t="s">
        <v>2230</v>
      </c>
      <c r="B1171" s="5" t="s">
        <v>724</v>
      </c>
      <c r="C1171" s="7" t="n">
        <v>43855</v>
      </c>
      <c r="D1171" s="8" t="n">
        <v>2696</v>
      </c>
      <c r="E1171" s="5" t="s">
        <v>1060</v>
      </c>
      <c r="F1171" s="9" t="n">
        <f aca="false">YEAR(INDEX(Sinistres!$E$2:$E$1030,MATCH(B1171,Sinistres!$A$2:$A$1030,0)))</f>
        <v>2019</v>
      </c>
      <c r="G1171" s="9" t="n">
        <f aca="false">YEAR(C1171)</f>
        <v>2020</v>
      </c>
      <c r="H1171" s="9" t="n">
        <f aca="false">G1171-F1171+1</f>
        <v>2</v>
      </c>
    </row>
    <row r="1172" customFormat="false" ht="15" hidden="false" customHeight="false" outlineLevel="0" collapsed="false">
      <c r="A1172" s="5" t="s">
        <v>2231</v>
      </c>
      <c r="B1172" s="5" t="s">
        <v>725</v>
      </c>
      <c r="C1172" s="7" t="n">
        <v>43857</v>
      </c>
      <c r="D1172" s="8" t="n">
        <v>897</v>
      </c>
      <c r="E1172" s="5" t="s">
        <v>1060</v>
      </c>
      <c r="F1172" s="9" t="n">
        <f aca="false">YEAR(INDEX(Sinistres!$E$2:$E$1030,MATCH(B1172,Sinistres!$A$2:$A$1030,0)))</f>
        <v>2019</v>
      </c>
      <c r="G1172" s="9" t="n">
        <f aca="false">YEAR(C1172)</f>
        <v>2020</v>
      </c>
      <c r="H1172" s="9" t="n">
        <f aca="false">G1172-F1172+1</f>
        <v>2</v>
      </c>
    </row>
    <row r="1173" customFormat="false" ht="15" hidden="false" customHeight="false" outlineLevel="0" collapsed="false">
      <c r="A1173" s="5" t="s">
        <v>2232</v>
      </c>
      <c r="B1173" s="5" t="s">
        <v>726</v>
      </c>
      <c r="C1173" s="7" t="n">
        <v>43749</v>
      </c>
      <c r="D1173" s="8" t="n">
        <v>3598</v>
      </c>
      <c r="E1173" s="5" t="s">
        <v>1060</v>
      </c>
      <c r="F1173" s="9" t="n">
        <f aca="false">YEAR(INDEX(Sinistres!$E$2:$E$1030,MATCH(B1173,Sinistres!$A$2:$A$1030,0)))</f>
        <v>2019</v>
      </c>
      <c r="G1173" s="9" t="n">
        <f aca="false">YEAR(C1173)</f>
        <v>2019</v>
      </c>
      <c r="H1173" s="9" t="n">
        <f aca="false">G1173-F1173+1</f>
        <v>1</v>
      </c>
    </row>
    <row r="1174" customFormat="false" ht="15" hidden="false" customHeight="false" outlineLevel="0" collapsed="false">
      <c r="A1174" s="5" t="s">
        <v>2233</v>
      </c>
      <c r="B1174" s="5" t="s">
        <v>727</v>
      </c>
      <c r="C1174" s="7" t="n">
        <v>43719</v>
      </c>
      <c r="D1174" s="8" t="n">
        <v>5540</v>
      </c>
      <c r="E1174" s="5" t="s">
        <v>1060</v>
      </c>
      <c r="F1174" s="9" t="n">
        <f aca="false">YEAR(INDEX(Sinistres!$E$2:$E$1030,MATCH(B1174,Sinistres!$A$2:$A$1030,0)))</f>
        <v>2019</v>
      </c>
      <c r="G1174" s="9" t="n">
        <f aca="false">YEAR(C1174)</f>
        <v>2019</v>
      </c>
      <c r="H1174" s="9" t="n">
        <f aca="false">G1174-F1174+1</f>
        <v>1</v>
      </c>
    </row>
    <row r="1175" customFormat="false" ht="15" hidden="false" customHeight="false" outlineLevel="0" collapsed="false">
      <c r="A1175" s="5" t="s">
        <v>2234</v>
      </c>
      <c r="B1175" s="5" t="s">
        <v>728</v>
      </c>
      <c r="C1175" s="7" t="n">
        <v>43851</v>
      </c>
      <c r="D1175" s="8" t="n">
        <v>8572</v>
      </c>
      <c r="E1175" s="5" t="s">
        <v>1060</v>
      </c>
      <c r="F1175" s="9" t="n">
        <f aca="false">YEAR(INDEX(Sinistres!$E$2:$E$1030,MATCH(B1175,Sinistres!$A$2:$A$1030,0)))</f>
        <v>2019</v>
      </c>
      <c r="G1175" s="9" t="n">
        <f aca="false">YEAR(C1175)</f>
        <v>2020</v>
      </c>
      <c r="H1175" s="9" t="n">
        <f aca="false">G1175-F1175+1</f>
        <v>2</v>
      </c>
    </row>
    <row r="1176" customFormat="false" ht="15" hidden="false" customHeight="false" outlineLevel="0" collapsed="false">
      <c r="A1176" s="5" t="s">
        <v>2235</v>
      </c>
      <c r="B1176" s="5" t="s">
        <v>728</v>
      </c>
      <c r="C1176" s="7" t="n">
        <v>43912</v>
      </c>
      <c r="D1176" s="8" t="n">
        <v>5498</v>
      </c>
      <c r="E1176" s="5" t="s">
        <v>1060</v>
      </c>
      <c r="F1176" s="9" t="n">
        <f aca="false">YEAR(INDEX(Sinistres!$E$2:$E$1030,MATCH(B1176,Sinistres!$A$2:$A$1030,0)))</f>
        <v>2019</v>
      </c>
      <c r="G1176" s="9" t="n">
        <f aca="false">YEAR(C1176)</f>
        <v>2020</v>
      </c>
      <c r="H1176" s="9" t="n">
        <f aca="false">G1176-F1176+1</f>
        <v>2</v>
      </c>
    </row>
    <row r="1177" customFormat="false" ht="15" hidden="false" customHeight="false" outlineLevel="0" collapsed="false">
      <c r="A1177" s="5" t="s">
        <v>2236</v>
      </c>
      <c r="B1177" s="5" t="s">
        <v>729</v>
      </c>
      <c r="C1177" s="7" t="n">
        <v>44618</v>
      </c>
      <c r="D1177" s="8" t="n">
        <v>2288</v>
      </c>
      <c r="E1177" s="5" t="s">
        <v>1060</v>
      </c>
      <c r="F1177" s="9" t="n">
        <f aca="false">YEAR(INDEX(Sinistres!$E$2:$E$1030,MATCH(B1177,Sinistres!$A$2:$A$1030,0)))</f>
        <v>2019</v>
      </c>
      <c r="G1177" s="9" t="n">
        <f aca="false">YEAR(C1177)</f>
        <v>2022</v>
      </c>
      <c r="H1177" s="9" t="n">
        <f aca="false">G1177-F1177+1</f>
        <v>4</v>
      </c>
    </row>
    <row r="1178" customFormat="false" ht="15" hidden="false" customHeight="false" outlineLevel="0" collapsed="false">
      <c r="A1178" s="5" t="s">
        <v>2237</v>
      </c>
      <c r="B1178" s="5" t="s">
        <v>729</v>
      </c>
      <c r="C1178" s="7" t="n">
        <v>44780</v>
      </c>
      <c r="D1178" s="8" t="n">
        <v>13446</v>
      </c>
      <c r="E1178" s="5" t="s">
        <v>1060</v>
      </c>
      <c r="F1178" s="9" t="n">
        <f aca="false">YEAR(INDEX(Sinistres!$E$2:$E$1030,MATCH(B1178,Sinistres!$A$2:$A$1030,0)))</f>
        <v>2019</v>
      </c>
      <c r="G1178" s="9" t="n">
        <f aca="false">YEAR(C1178)</f>
        <v>2022</v>
      </c>
      <c r="H1178" s="9" t="n">
        <f aca="false">G1178-F1178+1</f>
        <v>4</v>
      </c>
    </row>
    <row r="1179" customFormat="false" ht="15" hidden="false" customHeight="false" outlineLevel="0" collapsed="false">
      <c r="A1179" s="5" t="s">
        <v>2238</v>
      </c>
      <c r="B1179" s="5" t="s">
        <v>730</v>
      </c>
      <c r="C1179" s="7" t="n">
        <v>43606</v>
      </c>
      <c r="D1179" s="8" t="n">
        <v>16142</v>
      </c>
      <c r="E1179" s="5" t="s">
        <v>1060</v>
      </c>
      <c r="F1179" s="9" t="n">
        <f aca="false">YEAR(INDEX(Sinistres!$E$2:$E$1030,MATCH(B1179,Sinistres!$A$2:$A$1030,0)))</f>
        <v>2019</v>
      </c>
      <c r="G1179" s="9" t="n">
        <f aca="false">YEAR(C1179)</f>
        <v>2019</v>
      </c>
      <c r="H1179" s="9" t="n">
        <f aca="false">G1179-F1179+1</f>
        <v>1</v>
      </c>
    </row>
    <row r="1180" customFormat="false" ht="15" hidden="false" customHeight="false" outlineLevel="0" collapsed="false">
      <c r="A1180" s="5" t="s">
        <v>2239</v>
      </c>
      <c r="B1180" s="5" t="s">
        <v>731</v>
      </c>
      <c r="C1180" s="7" t="n">
        <v>43693</v>
      </c>
      <c r="D1180" s="8" t="n">
        <v>18189</v>
      </c>
      <c r="E1180" s="5" t="s">
        <v>1060</v>
      </c>
      <c r="F1180" s="9" t="n">
        <f aca="false">YEAR(INDEX(Sinistres!$E$2:$E$1030,MATCH(B1180,Sinistres!$A$2:$A$1030,0)))</f>
        <v>2019</v>
      </c>
      <c r="G1180" s="9" t="n">
        <f aca="false">YEAR(C1180)</f>
        <v>2019</v>
      </c>
      <c r="H1180" s="9" t="n">
        <f aca="false">G1180-F1180+1</f>
        <v>1</v>
      </c>
    </row>
    <row r="1181" customFormat="false" ht="15" hidden="false" customHeight="false" outlineLevel="0" collapsed="false">
      <c r="A1181" s="5" t="s">
        <v>2240</v>
      </c>
      <c r="B1181" s="5" t="s">
        <v>732</v>
      </c>
      <c r="C1181" s="7" t="n">
        <v>43861</v>
      </c>
      <c r="D1181" s="8" t="n">
        <v>2111</v>
      </c>
      <c r="E1181" s="5" t="s">
        <v>1060</v>
      </c>
      <c r="F1181" s="9" t="n">
        <f aca="false">YEAR(INDEX(Sinistres!$E$2:$E$1030,MATCH(B1181,Sinistres!$A$2:$A$1030,0)))</f>
        <v>2019</v>
      </c>
      <c r="G1181" s="9" t="n">
        <f aca="false">YEAR(C1181)</f>
        <v>2020</v>
      </c>
      <c r="H1181" s="9" t="n">
        <f aca="false">G1181-F1181+1</f>
        <v>2</v>
      </c>
    </row>
    <row r="1182" customFormat="false" ht="15" hidden="false" customHeight="false" outlineLevel="0" collapsed="false">
      <c r="A1182" s="5" t="s">
        <v>2241</v>
      </c>
      <c r="B1182" s="5" t="s">
        <v>733</v>
      </c>
      <c r="C1182" s="7" t="n">
        <v>43521</v>
      </c>
      <c r="D1182" s="8" t="n">
        <v>3172</v>
      </c>
      <c r="E1182" s="5" t="s">
        <v>1060</v>
      </c>
      <c r="F1182" s="9" t="n">
        <f aca="false">YEAR(INDEX(Sinistres!$E$2:$E$1030,MATCH(B1182,Sinistres!$A$2:$A$1030,0)))</f>
        <v>2019</v>
      </c>
      <c r="G1182" s="9" t="n">
        <f aca="false">YEAR(C1182)</f>
        <v>2019</v>
      </c>
      <c r="H1182" s="9" t="n">
        <f aca="false">G1182-F1182+1</f>
        <v>1</v>
      </c>
    </row>
    <row r="1183" customFormat="false" ht="15" hidden="false" customHeight="false" outlineLevel="0" collapsed="false">
      <c r="A1183" s="5" t="s">
        <v>2242</v>
      </c>
      <c r="B1183" s="5" t="s">
        <v>734</v>
      </c>
      <c r="C1183" s="7" t="n">
        <v>43829</v>
      </c>
      <c r="D1183" s="8" t="n">
        <v>1105</v>
      </c>
      <c r="E1183" s="5" t="s">
        <v>1060</v>
      </c>
      <c r="F1183" s="9" t="n">
        <f aca="false">YEAR(INDEX(Sinistres!$E$2:$E$1030,MATCH(B1183,Sinistres!$A$2:$A$1030,0)))</f>
        <v>2019</v>
      </c>
      <c r="G1183" s="9" t="n">
        <f aca="false">YEAR(C1183)</f>
        <v>2019</v>
      </c>
      <c r="H1183" s="9" t="n">
        <f aca="false">G1183-F1183+1</f>
        <v>1</v>
      </c>
    </row>
    <row r="1184" customFormat="false" ht="15" hidden="false" customHeight="false" outlineLevel="0" collapsed="false">
      <c r="A1184" s="5" t="s">
        <v>2243</v>
      </c>
      <c r="B1184" s="5" t="s">
        <v>735</v>
      </c>
      <c r="C1184" s="7" t="n">
        <v>43856</v>
      </c>
      <c r="D1184" s="8" t="n">
        <v>19411</v>
      </c>
      <c r="E1184" s="5" t="s">
        <v>1060</v>
      </c>
      <c r="F1184" s="9" t="n">
        <f aca="false">YEAR(INDEX(Sinistres!$E$2:$E$1030,MATCH(B1184,Sinistres!$A$2:$A$1030,0)))</f>
        <v>2019</v>
      </c>
      <c r="G1184" s="9" t="n">
        <f aca="false">YEAR(C1184)</f>
        <v>2020</v>
      </c>
      <c r="H1184" s="9" t="n">
        <f aca="false">G1184-F1184+1</f>
        <v>2</v>
      </c>
    </row>
    <row r="1185" customFormat="false" ht="15" hidden="false" customHeight="false" outlineLevel="0" collapsed="false">
      <c r="A1185" s="5" t="s">
        <v>2244</v>
      </c>
      <c r="B1185" s="5" t="s">
        <v>736</v>
      </c>
      <c r="C1185" s="7" t="n">
        <v>43622</v>
      </c>
      <c r="D1185" s="8" t="n">
        <v>3489</v>
      </c>
      <c r="E1185" s="5" t="s">
        <v>1060</v>
      </c>
      <c r="F1185" s="9" t="n">
        <f aca="false">YEAR(INDEX(Sinistres!$E$2:$E$1030,MATCH(B1185,Sinistres!$A$2:$A$1030,0)))</f>
        <v>2019</v>
      </c>
      <c r="G1185" s="9" t="n">
        <f aca="false">YEAR(C1185)</f>
        <v>2019</v>
      </c>
      <c r="H1185" s="9" t="n">
        <f aca="false">G1185-F1185+1</f>
        <v>1</v>
      </c>
    </row>
    <row r="1186" customFormat="false" ht="15" hidden="false" customHeight="false" outlineLevel="0" collapsed="false">
      <c r="A1186" s="5" t="s">
        <v>2245</v>
      </c>
      <c r="B1186" s="5" t="s">
        <v>737</v>
      </c>
      <c r="C1186" s="7" t="n">
        <v>43736</v>
      </c>
      <c r="D1186" s="8" t="n">
        <v>881</v>
      </c>
      <c r="E1186" s="5" t="s">
        <v>1060</v>
      </c>
      <c r="F1186" s="9" t="n">
        <f aca="false">YEAR(INDEX(Sinistres!$E$2:$E$1030,MATCH(B1186,Sinistres!$A$2:$A$1030,0)))</f>
        <v>2019</v>
      </c>
      <c r="G1186" s="9" t="n">
        <f aca="false">YEAR(C1186)</f>
        <v>2019</v>
      </c>
      <c r="H1186" s="9" t="n">
        <f aca="false">G1186-F1186+1</f>
        <v>1</v>
      </c>
    </row>
    <row r="1187" customFormat="false" ht="15" hidden="false" customHeight="false" outlineLevel="0" collapsed="false">
      <c r="A1187" s="5" t="s">
        <v>2246</v>
      </c>
      <c r="B1187" s="5" t="s">
        <v>738</v>
      </c>
      <c r="C1187" s="7" t="n">
        <v>43618</v>
      </c>
      <c r="D1187" s="8" t="n">
        <v>106828</v>
      </c>
      <c r="E1187" s="5" t="s">
        <v>1060</v>
      </c>
      <c r="F1187" s="9" t="n">
        <f aca="false">YEAR(INDEX(Sinistres!$E$2:$E$1030,MATCH(B1187,Sinistres!$A$2:$A$1030,0)))</f>
        <v>2019</v>
      </c>
      <c r="G1187" s="9" t="n">
        <f aca="false">YEAR(C1187)</f>
        <v>2019</v>
      </c>
      <c r="H1187" s="9" t="n">
        <f aca="false">G1187-F1187+1</f>
        <v>1</v>
      </c>
    </row>
    <row r="1188" customFormat="false" ht="15" hidden="false" customHeight="false" outlineLevel="0" collapsed="false">
      <c r="A1188" s="5" t="s">
        <v>2247</v>
      </c>
      <c r="B1188" s="5" t="s">
        <v>738</v>
      </c>
      <c r="C1188" s="7" t="n">
        <v>43734</v>
      </c>
      <c r="D1188" s="8" t="n">
        <v>17684</v>
      </c>
      <c r="E1188" s="5" t="s">
        <v>1060</v>
      </c>
      <c r="F1188" s="9" t="n">
        <f aca="false">YEAR(INDEX(Sinistres!$E$2:$E$1030,MATCH(B1188,Sinistres!$A$2:$A$1030,0)))</f>
        <v>2019</v>
      </c>
      <c r="G1188" s="9" t="n">
        <f aca="false">YEAR(C1188)</f>
        <v>2019</v>
      </c>
      <c r="H1188" s="9" t="n">
        <f aca="false">G1188-F1188+1</f>
        <v>1</v>
      </c>
    </row>
    <row r="1189" customFormat="false" ht="15" hidden="false" customHeight="false" outlineLevel="0" collapsed="false">
      <c r="A1189" s="5" t="s">
        <v>2248</v>
      </c>
      <c r="B1189" s="5" t="s">
        <v>738</v>
      </c>
      <c r="C1189" s="7" t="n">
        <v>43940</v>
      </c>
      <c r="D1189" s="8" t="n">
        <v>46173</v>
      </c>
      <c r="E1189" s="5" t="s">
        <v>1060</v>
      </c>
      <c r="F1189" s="9" t="n">
        <f aca="false">YEAR(INDEX(Sinistres!$E$2:$E$1030,MATCH(B1189,Sinistres!$A$2:$A$1030,0)))</f>
        <v>2019</v>
      </c>
      <c r="G1189" s="9" t="n">
        <f aca="false">YEAR(C1189)</f>
        <v>2020</v>
      </c>
      <c r="H1189" s="9" t="n">
        <f aca="false">G1189-F1189+1</f>
        <v>2</v>
      </c>
    </row>
    <row r="1190" customFormat="false" ht="15" hidden="false" customHeight="false" outlineLevel="0" collapsed="false">
      <c r="A1190" s="5" t="s">
        <v>2249</v>
      </c>
      <c r="B1190" s="5" t="s">
        <v>739</v>
      </c>
      <c r="C1190" s="7" t="n">
        <v>43798</v>
      </c>
      <c r="D1190" s="8" t="n">
        <v>5236</v>
      </c>
      <c r="E1190" s="5" t="s">
        <v>1060</v>
      </c>
      <c r="F1190" s="9" t="n">
        <f aca="false">YEAR(INDEX(Sinistres!$E$2:$E$1030,MATCH(B1190,Sinistres!$A$2:$A$1030,0)))</f>
        <v>2019</v>
      </c>
      <c r="G1190" s="9" t="n">
        <f aca="false">YEAR(C1190)</f>
        <v>2019</v>
      </c>
      <c r="H1190" s="9" t="n">
        <f aca="false">G1190-F1190+1</f>
        <v>1</v>
      </c>
    </row>
    <row r="1191" customFormat="false" ht="15" hidden="false" customHeight="false" outlineLevel="0" collapsed="false">
      <c r="A1191" s="5" t="s">
        <v>2250</v>
      </c>
      <c r="B1191" s="5" t="s">
        <v>739</v>
      </c>
      <c r="C1191" s="7" t="n">
        <v>43884</v>
      </c>
      <c r="D1191" s="8" t="n">
        <v>4034</v>
      </c>
      <c r="E1191" s="5" t="s">
        <v>1060</v>
      </c>
      <c r="F1191" s="9" t="n">
        <f aca="false">YEAR(INDEX(Sinistres!$E$2:$E$1030,MATCH(B1191,Sinistres!$A$2:$A$1030,0)))</f>
        <v>2019</v>
      </c>
      <c r="G1191" s="9" t="n">
        <f aca="false">YEAR(C1191)</f>
        <v>2020</v>
      </c>
      <c r="H1191" s="9" t="n">
        <f aca="false">G1191-F1191+1</f>
        <v>2</v>
      </c>
    </row>
    <row r="1192" customFormat="false" ht="15" hidden="false" customHeight="false" outlineLevel="0" collapsed="false">
      <c r="A1192" s="5" t="s">
        <v>2251</v>
      </c>
      <c r="B1192" s="5" t="s">
        <v>739</v>
      </c>
      <c r="C1192" s="7" t="n">
        <v>44184</v>
      </c>
      <c r="D1192" s="8" t="n">
        <v>20065</v>
      </c>
      <c r="E1192" s="5" t="s">
        <v>1060</v>
      </c>
      <c r="F1192" s="9" t="n">
        <f aca="false">YEAR(INDEX(Sinistres!$E$2:$E$1030,MATCH(B1192,Sinistres!$A$2:$A$1030,0)))</f>
        <v>2019</v>
      </c>
      <c r="G1192" s="9" t="n">
        <f aca="false">YEAR(C1192)</f>
        <v>2020</v>
      </c>
      <c r="H1192" s="9" t="n">
        <f aca="false">G1192-F1192+1</f>
        <v>2</v>
      </c>
    </row>
    <row r="1193" customFormat="false" ht="15" hidden="false" customHeight="false" outlineLevel="0" collapsed="false">
      <c r="A1193" s="5" t="s">
        <v>2252</v>
      </c>
      <c r="B1193" s="5" t="s">
        <v>740</v>
      </c>
      <c r="C1193" s="7" t="n">
        <v>43700</v>
      </c>
      <c r="D1193" s="8" t="n">
        <v>6581</v>
      </c>
      <c r="E1193" s="5" t="s">
        <v>1060</v>
      </c>
      <c r="F1193" s="9" t="n">
        <f aca="false">YEAR(INDEX(Sinistres!$E$2:$E$1030,MATCH(B1193,Sinistres!$A$2:$A$1030,0)))</f>
        <v>2019</v>
      </c>
      <c r="G1193" s="9" t="n">
        <f aca="false">YEAR(C1193)</f>
        <v>2019</v>
      </c>
      <c r="H1193" s="9" t="n">
        <f aca="false">G1193-F1193+1</f>
        <v>1</v>
      </c>
    </row>
    <row r="1194" customFormat="false" ht="15" hidden="false" customHeight="false" outlineLevel="0" collapsed="false">
      <c r="A1194" s="5" t="s">
        <v>2253</v>
      </c>
      <c r="B1194" s="5" t="s">
        <v>741</v>
      </c>
      <c r="C1194" s="7" t="n">
        <v>44013</v>
      </c>
      <c r="D1194" s="8" t="n">
        <v>9168</v>
      </c>
      <c r="E1194" s="5" t="s">
        <v>1060</v>
      </c>
      <c r="F1194" s="9" t="n">
        <f aca="false">YEAR(INDEX(Sinistres!$E$2:$E$1030,MATCH(B1194,Sinistres!$A$2:$A$1030,0)))</f>
        <v>2019</v>
      </c>
      <c r="G1194" s="9" t="n">
        <f aca="false">YEAR(C1194)</f>
        <v>2020</v>
      </c>
      <c r="H1194" s="9" t="n">
        <f aca="false">G1194-F1194+1</f>
        <v>2</v>
      </c>
    </row>
    <row r="1195" customFormat="false" ht="15" hidden="false" customHeight="false" outlineLevel="0" collapsed="false">
      <c r="A1195" s="5" t="s">
        <v>2254</v>
      </c>
      <c r="B1195" s="5" t="s">
        <v>741</v>
      </c>
      <c r="C1195" s="7" t="n">
        <v>44045</v>
      </c>
      <c r="D1195" s="8" t="n">
        <v>15512</v>
      </c>
      <c r="E1195" s="5" t="s">
        <v>1060</v>
      </c>
      <c r="F1195" s="9" t="n">
        <f aca="false">YEAR(INDEX(Sinistres!$E$2:$E$1030,MATCH(B1195,Sinistres!$A$2:$A$1030,0)))</f>
        <v>2019</v>
      </c>
      <c r="G1195" s="9" t="n">
        <f aca="false">YEAR(C1195)</f>
        <v>2020</v>
      </c>
      <c r="H1195" s="9" t="n">
        <f aca="false">G1195-F1195+1</f>
        <v>2</v>
      </c>
    </row>
    <row r="1196" customFormat="false" ht="15" hidden="false" customHeight="false" outlineLevel="0" collapsed="false">
      <c r="A1196" s="5" t="s">
        <v>2255</v>
      </c>
      <c r="B1196" s="5" t="s">
        <v>741</v>
      </c>
      <c r="C1196" s="7" t="n">
        <v>44303</v>
      </c>
      <c r="D1196" s="8" t="n">
        <v>983</v>
      </c>
      <c r="E1196" s="5" t="s">
        <v>1060</v>
      </c>
      <c r="F1196" s="9" t="n">
        <f aca="false">YEAR(INDEX(Sinistres!$E$2:$E$1030,MATCH(B1196,Sinistres!$A$2:$A$1030,0)))</f>
        <v>2019</v>
      </c>
      <c r="G1196" s="9" t="n">
        <f aca="false">YEAR(C1196)</f>
        <v>2021</v>
      </c>
      <c r="H1196" s="9" t="n">
        <f aca="false">G1196-F1196+1</f>
        <v>3</v>
      </c>
    </row>
    <row r="1197" customFormat="false" ht="15" hidden="false" customHeight="false" outlineLevel="0" collapsed="false">
      <c r="A1197" s="5" t="s">
        <v>2256</v>
      </c>
      <c r="B1197" s="5" t="s">
        <v>742</v>
      </c>
      <c r="C1197" s="7" t="n">
        <v>43857</v>
      </c>
      <c r="D1197" s="8" t="n">
        <v>126331</v>
      </c>
      <c r="E1197" s="5" t="s">
        <v>1060</v>
      </c>
      <c r="F1197" s="9" t="n">
        <f aca="false">YEAR(INDEX(Sinistres!$E$2:$E$1030,MATCH(B1197,Sinistres!$A$2:$A$1030,0)))</f>
        <v>2019</v>
      </c>
      <c r="G1197" s="9" t="n">
        <f aca="false">YEAR(C1197)</f>
        <v>2020</v>
      </c>
      <c r="H1197" s="9" t="n">
        <f aca="false">G1197-F1197+1</f>
        <v>2</v>
      </c>
    </row>
    <row r="1198" customFormat="false" ht="15" hidden="false" customHeight="false" outlineLevel="0" collapsed="false">
      <c r="A1198" s="5" t="s">
        <v>2257</v>
      </c>
      <c r="B1198" s="5" t="s">
        <v>742</v>
      </c>
      <c r="C1198" s="7" t="n">
        <v>44000</v>
      </c>
      <c r="D1198" s="8" t="n">
        <v>52779</v>
      </c>
      <c r="E1198" s="5" t="s">
        <v>1060</v>
      </c>
      <c r="F1198" s="9" t="n">
        <f aca="false">YEAR(INDEX(Sinistres!$E$2:$E$1030,MATCH(B1198,Sinistres!$A$2:$A$1030,0)))</f>
        <v>2019</v>
      </c>
      <c r="G1198" s="9" t="n">
        <f aca="false">YEAR(C1198)</f>
        <v>2020</v>
      </c>
      <c r="H1198" s="9" t="n">
        <f aca="false">G1198-F1198+1</f>
        <v>2</v>
      </c>
    </row>
    <row r="1199" customFormat="false" ht="15" hidden="false" customHeight="false" outlineLevel="0" collapsed="false">
      <c r="A1199" s="5" t="s">
        <v>2258</v>
      </c>
      <c r="B1199" s="5" t="s">
        <v>742</v>
      </c>
      <c r="C1199" s="7" t="n">
        <v>44053</v>
      </c>
      <c r="D1199" s="8" t="n">
        <v>29027</v>
      </c>
      <c r="E1199" s="5" t="s">
        <v>1060</v>
      </c>
      <c r="F1199" s="9" t="n">
        <f aca="false">YEAR(INDEX(Sinistres!$E$2:$E$1030,MATCH(B1199,Sinistres!$A$2:$A$1030,0)))</f>
        <v>2019</v>
      </c>
      <c r="G1199" s="9" t="n">
        <f aca="false">YEAR(C1199)</f>
        <v>2020</v>
      </c>
      <c r="H1199" s="9" t="n">
        <f aca="false">G1199-F1199+1</f>
        <v>2</v>
      </c>
    </row>
    <row r="1200" customFormat="false" ht="15" hidden="false" customHeight="false" outlineLevel="0" collapsed="false">
      <c r="A1200" s="5" t="s">
        <v>2259</v>
      </c>
      <c r="B1200" s="5" t="s">
        <v>743</v>
      </c>
      <c r="C1200" s="7" t="n">
        <v>43605</v>
      </c>
      <c r="D1200" s="8" t="n">
        <v>7443</v>
      </c>
      <c r="E1200" s="5" t="s">
        <v>1060</v>
      </c>
      <c r="F1200" s="9" t="n">
        <f aca="false">YEAR(INDEX(Sinistres!$E$2:$E$1030,MATCH(B1200,Sinistres!$A$2:$A$1030,0)))</f>
        <v>2019</v>
      </c>
      <c r="G1200" s="9" t="n">
        <f aca="false">YEAR(C1200)</f>
        <v>2019</v>
      </c>
      <c r="H1200" s="9" t="n">
        <f aca="false">G1200-F1200+1</f>
        <v>1</v>
      </c>
    </row>
    <row r="1201" customFormat="false" ht="15" hidden="false" customHeight="false" outlineLevel="0" collapsed="false">
      <c r="A1201" s="5" t="s">
        <v>2260</v>
      </c>
      <c r="B1201" s="5" t="s">
        <v>744</v>
      </c>
      <c r="C1201" s="7" t="n">
        <v>43643</v>
      </c>
      <c r="D1201" s="8" t="n">
        <v>15734</v>
      </c>
      <c r="E1201" s="5" t="s">
        <v>1060</v>
      </c>
      <c r="F1201" s="9" t="n">
        <f aca="false">YEAR(INDEX(Sinistres!$E$2:$E$1030,MATCH(B1201,Sinistres!$A$2:$A$1030,0)))</f>
        <v>2019</v>
      </c>
      <c r="G1201" s="9" t="n">
        <f aca="false">YEAR(C1201)</f>
        <v>2019</v>
      </c>
      <c r="H1201" s="9" t="n">
        <f aca="false">G1201-F1201+1</f>
        <v>1</v>
      </c>
    </row>
    <row r="1202" customFormat="false" ht="15" hidden="false" customHeight="false" outlineLevel="0" collapsed="false">
      <c r="A1202" s="5" t="s">
        <v>2261</v>
      </c>
      <c r="B1202" s="5" t="s">
        <v>745</v>
      </c>
      <c r="C1202" s="7" t="n">
        <v>43590</v>
      </c>
      <c r="D1202" s="8" t="n">
        <v>909</v>
      </c>
      <c r="E1202" s="5" t="s">
        <v>1060</v>
      </c>
      <c r="F1202" s="9" t="n">
        <f aca="false">YEAR(INDEX(Sinistres!$E$2:$E$1030,MATCH(B1202,Sinistres!$A$2:$A$1030,0)))</f>
        <v>2019</v>
      </c>
      <c r="G1202" s="9" t="n">
        <f aca="false">YEAR(C1202)</f>
        <v>2019</v>
      </c>
      <c r="H1202" s="9" t="n">
        <f aca="false">G1202-F1202+1</f>
        <v>1</v>
      </c>
    </row>
    <row r="1203" customFormat="false" ht="15" hidden="false" customHeight="false" outlineLevel="0" collapsed="false">
      <c r="A1203" s="5" t="s">
        <v>2262</v>
      </c>
      <c r="B1203" s="5" t="s">
        <v>746</v>
      </c>
      <c r="C1203" s="7" t="n">
        <v>43866</v>
      </c>
      <c r="D1203" s="8" t="n">
        <v>18514</v>
      </c>
      <c r="E1203" s="5" t="s">
        <v>1060</v>
      </c>
      <c r="F1203" s="9" t="n">
        <f aca="false">YEAR(INDEX(Sinistres!$E$2:$E$1030,MATCH(B1203,Sinistres!$A$2:$A$1030,0)))</f>
        <v>2019</v>
      </c>
      <c r="G1203" s="9" t="n">
        <f aca="false">YEAR(C1203)</f>
        <v>2020</v>
      </c>
      <c r="H1203" s="9" t="n">
        <f aca="false">G1203-F1203+1</f>
        <v>2</v>
      </c>
    </row>
    <row r="1204" customFormat="false" ht="15" hidden="false" customHeight="false" outlineLevel="0" collapsed="false">
      <c r="A1204" s="5" t="s">
        <v>2263</v>
      </c>
      <c r="B1204" s="5" t="s">
        <v>746</v>
      </c>
      <c r="C1204" s="7" t="n">
        <v>44119</v>
      </c>
      <c r="D1204" s="8" t="n">
        <v>8529</v>
      </c>
      <c r="E1204" s="5" t="s">
        <v>1060</v>
      </c>
      <c r="F1204" s="9" t="n">
        <f aca="false">YEAR(INDEX(Sinistres!$E$2:$E$1030,MATCH(B1204,Sinistres!$A$2:$A$1030,0)))</f>
        <v>2019</v>
      </c>
      <c r="G1204" s="9" t="n">
        <f aca="false">YEAR(C1204)</f>
        <v>2020</v>
      </c>
      <c r="H1204" s="9" t="n">
        <f aca="false">G1204-F1204+1</f>
        <v>2</v>
      </c>
    </row>
    <row r="1205" customFormat="false" ht="15" hidden="false" customHeight="false" outlineLevel="0" collapsed="false">
      <c r="A1205" s="5" t="s">
        <v>2264</v>
      </c>
      <c r="B1205" s="5" t="s">
        <v>747</v>
      </c>
      <c r="C1205" s="7" t="n">
        <v>44168</v>
      </c>
      <c r="D1205" s="8" t="n">
        <v>4811</v>
      </c>
      <c r="E1205" s="5" t="s">
        <v>1060</v>
      </c>
      <c r="F1205" s="9" t="n">
        <f aca="false">YEAR(INDEX(Sinistres!$E$2:$E$1030,MATCH(B1205,Sinistres!$A$2:$A$1030,0)))</f>
        <v>2019</v>
      </c>
      <c r="G1205" s="9" t="n">
        <f aca="false">YEAR(C1205)</f>
        <v>2020</v>
      </c>
      <c r="H1205" s="9" t="n">
        <f aca="false">G1205-F1205+1</f>
        <v>2</v>
      </c>
    </row>
    <row r="1206" customFormat="false" ht="15" hidden="false" customHeight="false" outlineLevel="0" collapsed="false">
      <c r="A1206" s="5" t="s">
        <v>2265</v>
      </c>
      <c r="B1206" s="5" t="s">
        <v>747</v>
      </c>
      <c r="C1206" s="7" t="n">
        <v>44326</v>
      </c>
      <c r="D1206" s="8" t="n">
        <v>35693</v>
      </c>
      <c r="E1206" s="5" t="s">
        <v>1060</v>
      </c>
      <c r="F1206" s="9" t="n">
        <f aca="false">YEAR(INDEX(Sinistres!$E$2:$E$1030,MATCH(B1206,Sinistres!$A$2:$A$1030,0)))</f>
        <v>2019</v>
      </c>
      <c r="G1206" s="9" t="n">
        <f aca="false">YEAR(C1206)</f>
        <v>2021</v>
      </c>
      <c r="H1206" s="9" t="n">
        <f aca="false">G1206-F1206+1</f>
        <v>3</v>
      </c>
    </row>
    <row r="1207" customFormat="false" ht="15" hidden="false" customHeight="false" outlineLevel="0" collapsed="false">
      <c r="A1207" s="5" t="s">
        <v>2266</v>
      </c>
      <c r="B1207" s="5" t="s">
        <v>747</v>
      </c>
      <c r="C1207" s="7" t="n">
        <v>44456</v>
      </c>
      <c r="D1207" s="8" t="n">
        <v>12585</v>
      </c>
      <c r="E1207" s="5" t="s">
        <v>1060</v>
      </c>
      <c r="F1207" s="9" t="n">
        <f aca="false">YEAR(INDEX(Sinistres!$E$2:$E$1030,MATCH(B1207,Sinistres!$A$2:$A$1030,0)))</f>
        <v>2019</v>
      </c>
      <c r="G1207" s="9" t="n">
        <f aca="false">YEAR(C1207)</f>
        <v>2021</v>
      </c>
      <c r="H1207" s="9" t="n">
        <f aca="false">G1207-F1207+1</f>
        <v>3</v>
      </c>
    </row>
    <row r="1208" customFormat="false" ht="15" hidden="false" customHeight="false" outlineLevel="0" collapsed="false">
      <c r="A1208" s="5" t="s">
        <v>2267</v>
      </c>
      <c r="B1208" s="5" t="s">
        <v>748</v>
      </c>
      <c r="C1208" s="7" t="n">
        <v>43731</v>
      </c>
      <c r="D1208" s="8" t="n">
        <v>4219</v>
      </c>
      <c r="E1208" s="5" t="s">
        <v>1060</v>
      </c>
      <c r="F1208" s="9" t="n">
        <f aca="false">YEAR(INDEX(Sinistres!$E$2:$E$1030,MATCH(B1208,Sinistres!$A$2:$A$1030,0)))</f>
        <v>2019</v>
      </c>
      <c r="G1208" s="9" t="n">
        <f aca="false">YEAR(C1208)</f>
        <v>2019</v>
      </c>
      <c r="H1208" s="9" t="n">
        <f aca="false">G1208-F1208+1</f>
        <v>1</v>
      </c>
    </row>
    <row r="1209" customFormat="false" ht="15" hidden="false" customHeight="false" outlineLevel="0" collapsed="false">
      <c r="A1209" s="5" t="s">
        <v>2268</v>
      </c>
      <c r="B1209" s="5" t="s">
        <v>748</v>
      </c>
      <c r="C1209" s="7" t="n">
        <v>43886</v>
      </c>
      <c r="D1209" s="8" t="n">
        <v>69309</v>
      </c>
      <c r="E1209" s="5" t="s">
        <v>1060</v>
      </c>
      <c r="F1209" s="9" t="n">
        <f aca="false">YEAR(INDEX(Sinistres!$E$2:$E$1030,MATCH(B1209,Sinistres!$A$2:$A$1030,0)))</f>
        <v>2019</v>
      </c>
      <c r="G1209" s="9" t="n">
        <f aca="false">YEAR(C1209)</f>
        <v>2020</v>
      </c>
      <c r="H1209" s="9" t="n">
        <f aca="false">G1209-F1209+1</f>
        <v>2</v>
      </c>
    </row>
    <row r="1210" customFormat="false" ht="15" hidden="false" customHeight="false" outlineLevel="0" collapsed="false">
      <c r="A1210" s="5" t="s">
        <v>2269</v>
      </c>
      <c r="B1210" s="5" t="s">
        <v>749</v>
      </c>
      <c r="C1210" s="7" t="n">
        <v>43866</v>
      </c>
      <c r="D1210" s="8" t="n">
        <v>22737</v>
      </c>
      <c r="E1210" s="5" t="s">
        <v>1060</v>
      </c>
      <c r="F1210" s="9" t="n">
        <f aca="false">YEAR(INDEX(Sinistres!$E$2:$E$1030,MATCH(B1210,Sinistres!$A$2:$A$1030,0)))</f>
        <v>2019</v>
      </c>
      <c r="G1210" s="9" t="n">
        <f aca="false">YEAR(C1210)</f>
        <v>2020</v>
      </c>
      <c r="H1210" s="9" t="n">
        <f aca="false">G1210-F1210+1</f>
        <v>2</v>
      </c>
    </row>
    <row r="1211" customFormat="false" ht="15" hidden="false" customHeight="false" outlineLevel="0" collapsed="false">
      <c r="A1211" s="5" t="s">
        <v>2270</v>
      </c>
      <c r="B1211" s="5" t="s">
        <v>749</v>
      </c>
      <c r="C1211" s="7" t="n">
        <v>44162</v>
      </c>
      <c r="D1211" s="8" t="n">
        <v>8636</v>
      </c>
      <c r="E1211" s="5" t="s">
        <v>1060</v>
      </c>
      <c r="F1211" s="9" t="n">
        <f aca="false">YEAR(INDEX(Sinistres!$E$2:$E$1030,MATCH(B1211,Sinistres!$A$2:$A$1030,0)))</f>
        <v>2019</v>
      </c>
      <c r="G1211" s="9" t="n">
        <f aca="false">YEAR(C1211)</f>
        <v>2020</v>
      </c>
      <c r="H1211" s="9" t="n">
        <f aca="false">G1211-F1211+1</f>
        <v>2</v>
      </c>
    </row>
    <row r="1212" customFormat="false" ht="15" hidden="false" customHeight="false" outlineLevel="0" collapsed="false">
      <c r="A1212" s="5" t="s">
        <v>2271</v>
      </c>
      <c r="B1212" s="5" t="s">
        <v>749</v>
      </c>
      <c r="C1212" s="7" t="n">
        <v>44279</v>
      </c>
      <c r="D1212" s="8" t="n">
        <v>13661</v>
      </c>
      <c r="E1212" s="5" t="s">
        <v>1060</v>
      </c>
      <c r="F1212" s="9" t="n">
        <f aca="false">YEAR(INDEX(Sinistres!$E$2:$E$1030,MATCH(B1212,Sinistres!$A$2:$A$1030,0)))</f>
        <v>2019</v>
      </c>
      <c r="G1212" s="9" t="n">
        <f aca="false">YEAR(C1212)</f>
        <v>2021</v>
      </c>
      <c r="H1212" s="9" t="n">
        <f aca="false">G1212-F1212+1</f>
        <v>3</v>
      </c>
    </row>
    <row r="1213" customFormat="false" ht="15" hidden="false" customHeight="false" outlineLevel="0" collapsed="false">
      <c r="A1213" s="5" t="s">
        <v>2272</v>
      </c>
      <c r="B1213" s="5" t="s">
        <v>750</v>
      </c>
      <c r="C1213" s="7" t="n">
        <v>43844</v>
      </c>
      <c r="D1213" s="8" t="n">
        <v>8812</v>
      </c>
      <c r="E1213" s="5" t="s">
        <v>1060</v>
      </c>
      <c r="F1213" s="9" t="n">
        <f aca="false">YEAR(INDEX(Sinistres!$E$2:$E$1030,MATCH(B1213,Sinistres!$A$2:$A$1030,0)))</f>
        <v>2019</v>
      </c>
      <c r="G1213" s="9" t="n">
        <f aca="false">YEAR(C1213)</f>
        <v>2020</v>
      </c>
      <c r="H1213" s="9" t="n">
        <f aca="false">G1213-F1213+1</f>
        <v>2</v>
      </c>
    </row>
    <row r="1214" customFormat="false" ht="15" hidden="false" customHeight="false" outlineLevel="0" collapsed="false">
      <c r="A1214" s="5" t="s">
        <v>2273</v>
      </c>
      <c r="B1214" s="5" t="s">
        <v>750</v>
      </c>
      <c r="C1214" s="7" t="n">
        <v>43933</v>
      </c>
      <c r="D1214" s="8" t="n">
        <v>32735</v>
      </c>
      <c r="E1214" s="5" t="s">
        <v>1060</v>
      </c>
      <c r="F1214" s="9" t="n">
        <f aca="false">YEAR(INDEX(Sinistres!$E$2:$E$1030,MATCH(B1214,Sinistres!$A$2:$A$1030,0)))</f>
        <v>2019</v>
      </c>
      <c r="G1214" s="9" t="n">
        <f aca="false">YEAR(C1214)</f>
        <v>2020</v>
      </c>
      <c r="H1214" s="9" t="n">
        <f aca="false">G1214-F1214+1</f>
        <v>2</v>
      </c>
    </row>
    <row r="1215" customFormat="false" ht="15" hidden="false" customHeight="false" outlineLevel="0" collapsed="false">
      <c r="A1215" s="5" t="s">
        <v>2274</v>
      </c>
      <c r="B1215" s="5" t="s">
        <v>751</v>
      </c>
      <c r="C1215" s="7" t="n">
        <v>43852</v>
      </c>
      <c r="D1215" s="8" t="n">
        <v>54489</v>
      </c>
      <c r="E1215" s="5" t="s">
        <v>1060</v>
      </c>
      <c r="F1215" s="9" t="n">
        <f aca="false">YEAR(INDEX(Sinistres!$E$2:$E$1030,MATCH(B1215,Sinistres!$A$2:$A$1030,0)))</f>
        <v>2019</v>
      </c>
      <c r="G1215" s="9" t="n">
        <f aca="false">YEAR(C1215)</f>
        <v>2020</v>
      </c>
      <c r="H1215" s="9" t="n">
        <f aca="false">G1215-F1215+1</f>
        <v>2</v>
      </c>
    </row>
    <row r="1216" customFormat="false" ht="15" hidden="false" customHeight="false" outlineLevel="0" collapsed="false">
      <c r="A1216" s="5" t="s">
        <v>2275</v>
      </c>
      <c r="B1216" s="5" t="s">
        <v>751</v>
      </c>
      <c r="C1216" s="7" t="n">
        <v>43937</v>
      </c>
      <c r="D1216" s="8" t="n">
        <v>12920</v>
      </c>
      <c r="E1216" s="5" t="s">
        <v>1060</v>
      </c>
      <c r="F1216" s="9" t="n">
        <f aca="false">YEAR(INDEX(Sinistres!$E$2:$E$1030,MATCH(B1216,Sinistres!$A$2:$A$1030,0)))</f>
        <v>2019</v>
      </c>
      <c r="G1216" s="9" t="n">
        <f aca="false">YEAR(C1216)</f>
        <v>2020</v>
      </c>
      <c r="H1216" s="9" t="n">
        <f aca="false">G1216-F1216+1</f>
        <v>2</v>
      </c>
    </row>
    <row r="1217" customFormat="false" ht="15" hidden="false" customHeight="false" outlineLevel="0" collapsed="false">
      <c r="A1217" s="5" t="s">
        <v>2276</v>
      </c>
      <c r="B1217" s="5" t="s">
        <v>751</v>
      </c>
      <c r="C1217" s="7" t="n">
        <v>43971</v>
      </c>
      <c r="D1217" s="8" t="n">
        <v>71034</v>
      </c>
      <c r="E1217" s="5" t="s">
        <v>1060</v>
      </c>
      <c r="F1217" s="9" t="n">
        <f aca="false">YEAR(INDEX(Sinistres!$E$2:$E$1030,MATCH(B1217,Sinistres!$A$2:$A$1030,0)))</f>
        <v>2019</v>
      </c>
      <c r="G1217" s="9" t="n">
        <f aca="false">YEAR(C1217)</f>
        <v>2020</v>
      </c>
      <c r="H1217" s="9" t="n">
        <f aca="false">G1217-F1217+1</f>
        <v>2</v>
      </c>
    </row>
    <row r="1218" customFormat="false" ht="15" hidden="false" customHeight="false" outlineLevel="0" collapsed="false">
      <c r="A1218" s="5" t="s">
        <v>2277</v>
      </c>
      <c r="B1218" s="5" t="s">
        <v>752</v>
      </c>
      <c r="C1218" s="7" t="n">
        <v>43692</v>
      </c>
      <c r="D1218" s="8" t="n">
        <v>1879</v>
      </c>
      <c r="E1218" s="5" t="s">
        <v>1060</v>
      </c>
      <c r="F1218" s="9" t="n">
        <f aca="false">YEAR(INDEX(Sinistres!$E$2:$E$1030,MATCH(B1218,Sinistres!$A$2:$A$1030,0)))</f>
        <v>2019</v>
      </c>
      <c r="G1218" s="9" t="n">
        <f aca="false">YEAR(C1218)</f>
        <v>2019</v>
      </c>
      <c r="H1218" s="9" t="n">
        <f aca="false">G1218-F1218+1</f>
        <v>1</v>
      </c>
    </row>
    <row r="1219" customFormat="false" ht="15" hidden="false" customHeight="false" outlineLevel="0" collapsed="false">
      <c r="A1219" s="5" t="s">
        <v>2278</v>
      </c>
      <c r="B1219" s="5" t="s">
        <v>753</v>
      </c>
      <c r="C1219" s="7" t="n">
        <v>43818</v>
      </c>
      <c r="D1219" s="8" t="n">
        <v>4549</v>
      </c>
      <c r="E1219" s="5" t="s">
        <v>1060</v>
      </c>
      <c r="F1219" s="9" t="n">
        <f aca="false">YEAR(INDEX(Sinistres!$E$2:$E$1030,MATCH(B1219,Sinistres!$A$2:$A$1030,0)))</f>
        <v>2019</v>
      </c>
      <c r="G1219" s="9" t="n">
        <f aca="false">YEAR(C1219)</f>
        <v>2019</v>
      </c>
      <c r="H1219" s="9" t="n">
        <f aca="false">G1219-F1219+1</f>
        <v>1</v>
      </c>
    </row>
    <row r="1220" customFormat="false" ht="15" hidden="false" customHeight="false" outlineLevel="0" collapsed="false">
      <c r="A1220" s="5" t="s">
        <v>2279</v>
      </c>
      <c r="B1220" s="5" t="s">
        <v>753</v>
      </c>
      <c r="C1220" s="7" t="n">
        <v>43952</v>
      </c>
      <c r="D1220" s="8" t="n">
        <v>15842</v>
      </c>
      <c r="E1220" s="5" t="s">
        <v>1060</v>
      </c>
      <c r="F1220" s="9" t="n">
        <f aca="false">YEAR(INDEX(Sinistres!$E$2:$E$1030,MATCH(B1220,Sinistres!$A$2:$A$1030,0)))</f>
        <v>2019</v>
      </c>
      <c r="G1220" s="9" t="n">
        <f aca="false">YEAR(C1220)</f>
        <v>2020</v>
      </c>
      <c r="H1220" s="9" t="n">
        <f aca="false">G1220-F1220+1</f>
        <v>2</v>
      </c>
    </row>
    <row r="1221" customFormat="false" ht="15" hidden="false" customHeight="false" outlineLevel="0" collapsed="false">
      <c r="A1221" s="5" t="s">
        <v>2280</v>
      </c>
      <c r="B1221" s="5" t="s">
        <v>753</v>
      </c>
      <c r="C1221" s="7" t="n">
        <v>44078</v>
      </c>
      <c r="D1221" s="8" t="n">
        <v>9046</v>
      </c>
      <c r="E1221" s="5" t="s">
        <v>1060</v>
      </c>
      <c r="F1221" s="9" t="n">
        <f aca="false">YEAR(INDEX(Sinistres!$E$2:$E$1030,MATCH(B1221,Sinistres!$A$2:$A$1030,0)))</f>
        <v>2019</v>
      </c>
      <c r="G1221" s="9" t="n">
        <f aca="false">YEAR(C1221)</f>
        <v>2020</v>
      </c>
      <c r="H1221" s="9" t="n">
        <f aca="false">G1221-F1221+1</f>
        <v>2</v>
      </c>
    </row>
    <row r="1222" customFormat="false" ht="15" hidden="false" customHeight="false" outlineLevel="0" collapsed="false">
      <c r="A1222" s="5" t="s">
        <v>2281</v>
      </c>
      <c r="B1222" s="5" t="s">
        <v>754</v>
      </c>
      <c r="C1222" s="7" t="n">
        <v>43919</v>
      </c>
      <c r="D1222" s="8" t="n">
        <v>5265</v>
      </c>
      <c r="E1222" s="5" t="s">
        <v>1060</v>
      </c>
      <c r="F1222" s="9" t="n">
        <f aca="false">YEAR(INDEX(Sinistres!$E$2:$E$1030,MATCH(B1222,Sinistres!$A$2:$A$1030,0)))</f>
        <v>2019</v>
      </c>
      <c r="G1222" s="9" t="n">
        <f aca="false">YEAR(C1222)</f>
        <v>2020</v>
      </c>
      <c r="H1222" s="9" t="n">
        <f aca="false">G1222-F1222+1</f>
        <v>2</v>
      </c>
    </row>
    <row r="1223" customFormat="false" ht="15" hidden="false" customHeight="false" outlineLevel="0" collapsed="false">
      <c r="A1223" s="5" t="s">
        <v>2282</v>
      </c>
      <c r="B1223" s="5" t="s">
        <v>755</v>
      </c>
      <c r="C1223" s="7" t="n">
        <v>43568</v>
      </c>
      <c r="D1223" s="8" t="n">
        <v>4019</v>
      </c>
      <c r="E1223" s="5" t="s">
        <v>1060</v>
      </c>
      <c r="F1223" s="9" t="n">
        <f aca="false">YEAR(INDEX(Sinistres!$E$2:$E$1030,MATCH(B1223,Sinistres!$A$2:$A$1030,0)))</f>
        <v>2019</v>
      </c>
      <c r="G1223" s="9" t="n">
        <f aca="false">YEAR(C1223)</f>
        <v>2019</v>
      </c>
      <c r="H1223" s="9" t="n">
        <f aca="false">G1223-F1223+1</f>
        <v>1</v>
      </c>
    </row>
    <row r="1224" customFormat="false" ht="15" hidden="false" customHeight="false" outlineLevel="0" collapsed="false">
      <c r="A1224" s="5" t="s">
        <v>2283</v>
      </c>
      <c r="B1224" s="5" t="s">
        <v>756</v>
      </c>
      <c r="C1224" s="7" t="n">
        <v>44086</v>
      </c>
      <c r="D1224" s="8" t="n">
        <v>11990</v>
      </c>
      <c r="E1224" s="5" t="s">
        <v>1060</v>
      </c>
      <c r="F1224" s="9" t="n">
        <f aca="false">YEAR(INDEX(Sinistres!$E$2:$E$1030,MATCH(B1224,Sinistres!$A$2:$A$1030,0)))</f>
        <v>2019</v>
      </c>
      <c r="G1224" s="9" t="n">
        <f aca="false">YEAR(C1224)</f>
        <v>2020</v>
      </c>
      <c r="H1224" s="9" t="n">
        <f aca="false">G1224-F1224+1</f>
        <v>2</v>
      </c>
    </row>
    <row r="1225" customFormat="false" ht="15" hidden="false" customHeight="false" outlineLevel="0" collapsed="false">
      <c r="A1225" s="5" t="s">
        <v>2284</v>
      </c>
      <c r="B1225" s="5" t="s">
        <v>756</v>
      </c>
      <c r="C1225" s="7" t="n">
        <v>44316</v>
      </c>
      <c r="D1225" s="8" t="n">
        <v>54460</v>
      </c>
      <c r="E1225" s="5" t="s">
        <v>1060</v>
      </c>
      <c r="F1225" s="9" t="n">
        <f aca="false">YEAR(INDEX(Sinistres!$E$2:$E$1030,MATCH(B1225,Sinistres!$A$2:$A$1030,0)))</f>
        <v>2019</v>
      </c>
      <c r="G1225" s="9" t="n">
        <f aca="false">YEAR(C1225)</f>
        <v>2021</v>
      </c>
      <c r="H1225" s="9" t="n">
        <f aca="false">G1225-F1225+1</f>
        <v>3</v>
      </c>
    </row>
    <row r="1226" customFormat="false" ht="15" hidden="false" customHeight="false" outlineLevel="0" collapsed="false">
      <c r="A1226" s="5" t="s">
        <v>2285</v>
      </c>
      <c r="B1226" s="5" t="s">
        <v>757</v>
      </c>
      <c r="C1226" s="7" t="n">
        <v>43746</v>
      </c>
      <c r="D1226" s="8" t="n">
        <v>1801</v>
      </c>
      <c r="E1226" s="5" t="s">
        <v>1060</v>
      </c>
      <c r="F1226" s="9" t="n">
        <f aca="false">YEAR(INDEX(Sinistres!$E$2:$E$1030,MATCH(B1226,Sinistres!$A$2:$A$1030,0)))</f>
        <v>2019</v>
      </c>
      <c r="G1226" s="9" t="n">
        <f aca="false">YEAR(C1226)</f>
        <v>2019</v>
      </c>
      <c r="H1226" s="9" t="n">
        <f aca="false">G1226-F1226+1</f>
        <v>1</v>
      </c>
    </row>
    <row r="1227" customFormat="false" ht="15" hidden="false" customHeight="false" outlineLevel="0" collapsed="false">
      <c r="A1227" s="5" t="s">
        <v>2286</v>
      </c>
      <c r="B1227" s="5" t="s">
        <v>758</v>
      </c>
      <c r="C1227" s="7" t="n">
        <v>43964</v>
      </c>
      <c r="D1227" s="8" t="n">
        <v>48961</v>
      </c>
      <c r="E1227" s="5" t="s">
        <v>1060</v>
      </c>
      <c r="F1227" s="9" t="n">
        <f aca="false">YEAR(INDEX(Sinistres!$E$2:$E$1030,MATCH(B1227,Sinistres!$A$2:$A$1030,0)))</f>
        <v>2019</v>
      </c>
      <c r="G1227" s="9" t="n">
        <f aca="false">YEAR(C1227)</f>
        <v>2020</v>
      </c>
      <c r="H1227" s="9" t="n">
        <f aca="false">G1227-F1227+1</f>
        <v>2</v>
      </c>
    </row>
    <row r="1228" customFormat="false" ht="15" hidden="false" customHeight="false" outlineLevel="0" collapsed="false">
      <c r="A1228" s="5" t="s">
        <v>2287</v>
      </c>
      <c r="B1228" s="5" t="s">
        <v>758</v>
      </c>
      <c r="C1228" s="7" t="n">
        <v>44007</v>
      </c>
      <c r="D1228" s="8" t="n">
        <v>213256</v>
      </c>
      <c r="E1228" s="5" t="s">
        <v>1060</v>
      </c>
      <c r="F1228" s="9" t="n">
        <f aca="false">YEAR(INDEX(Sinistres!$E$2:$E$1030,MATCH(B1228,Sinistres!$A$2:$A$1030,0)))</f>
        <v>2019</v>
      </c>
      <c r="G1228" s="9" t="n">
        <f aca="false">YEAR(C1228)</f>
        <v>2020</v>
      </c>
      <c r="H1228" s="9" t="n">
        <f aca="false">G1228-F1228+1</f>
        <v>2</v>
      </c>
    </row>
    <row r="1229" customFormat="false" ht="15" hidden="false" customHeight="false" outlineLevel="0" collapsed="false">
      <c r="A1229" s="5" t="s">
        <v>2288</v>
      </c>
      <c r="B1229" s="5" t="s">
        <v>758</v>
      </c>
      <c r="C1229" s="7" t="n">
        <v>44128</v>
      </c>
      <c r="D1229" s="8" t="n">
        <v>47865</v>
      </c>
      <c r="E1229" s="5" t="s">
        <v>1060</v>
      </c>
      <c r="F1229" s="9" t="n">
        <f aca="false">YEAR(INDEX(Sinistres!$E$2:$E$1030,MATCH(B1229,Sinistres!$A$2:$A$1030,0)))</f>
        <v>2019</v>
      </c>
      <c r="G1229" s="9" t="n">
        <f aca="false">YEAR(C1229)</f>
        <v>2020</v>
      </c>
      <c r="H1229" s="9" t="n">
        <f aca="false">G1229-F1229+1</f>
        <v>2</v>
      </c>
    </row>
    <row r="1230" customFormat="false" ht="15" hidden="false" customHeight="false" outlineLevel="0" collapsed="false">
      <c r="A1230" s="5" t="s">
        <v>2289</v>
      </c>
      <c r="B1230" s="5" t="s">
        <v>759</v>
      </c>
      <c r="C1230" s="7" t="n">
        <v>43734</v>
      </c>
      <c r="D1230" s="8" t="n">
        <v>18982</v>
      </c>
      <c r="E1230" s="5" t="s">
        <v>1060</v>
      </c>
      <c r="F1230" s="9" t="n">
        <f aca="false">YEAR(INDEX(Sinistres!$E$2:$E$1030,MATCH(B1230,Sinistres!$A$2:$A$1030,0)))</f>
        <v>2019</v>
      </c>
      <c r="G1230" s="9" t="n">
        <f aca="false">YEAR(C1230)</f>
        <v>2019</v>
      </c>
      <c r="H1230" s="9" t="n">
        <f aca="false">G1230-F1230+1</f>
        <v>1</v>
      </c>
    </row>
    <row r="1231" customFormat="false" ht="15" hidden="false" customHeight="false" outlineLevel="0" collapsed="false">
      <c r="A1231" s="5" t="s">
        <v>2290</v>
      </c>
      <c r="B1231" s="5" t="s">
        <v>760</v>
      </c>
      <c r="C1231" s="7" t="n">
        <v>43538</v>
      </c>
      <c r="D1231" s="8" t="n">
        <v>558</v>
      </c>
      <c r="E1231" s="5" t="s">
        <v>1060</v>
      </c>
      <c r="F1231" s="9" t="n">
        <f aca="false">YEAR(INDEX(Sinistres!$E$2:$E$1030,MATCH(B1231,Sinistres!$A$2:$A$1030,0)))</f>
        <v>2019</v>
      </c>
      <c r="G1231" s="9" t="n">
        <f aca="false">YEAR(C1231)</f>
        <v>2019</v>
      </c>
      <c r="H1231" s="9" t="n">
        <f aca="false">G1231-F1231+1</f>
        <v>1</v>
      </c>
    </row>
    <row r="1232" customFormat="false" ht="15" hidden="false" customHeight="false" outlineLevel="0" collapsed="false">
      <c r="A1232" s="5" t="s">
        <v>2291</v>
      </c>
      <c r="B1232" s="5" t="s">
        <v>761</v>
      </c>
      <c r="C1232" s="7" t="n">
        <v>43891</v>
      </c>
      <c r="D1232" s="8" t="n">
        <v>12351</v>
      </c>
      <c r="E1232" s="5" t="s">
        <v>1060</v>
      </c>
      <c r="F1232" s="9" t="n">
        <f aca="false">YEAR(INDEX(Sinistres!$E$2:$E$1030,MATCH(B1232,Sinistres!$A$2:$A$1030,0)))</f>
        <v>2019</v>
      </c>
      <c r="G1232" s="9" t="n">
        <f aca="false">YEAR(C1232)</f>
        <v>2020</v>
      </c>
      <c r="H1232" s="9" t="n">
        <f aca="false">G1232-F1232+1</f>
        <v>2</v>
      </c>
    </row>
    <row r="1233" customFormat="false" ht="15" hidden="false" customHeight="false" outlineLevel="0" collapsed="false">
      <c r="A1233" s="5" t="s">
        <v>2292</v>
      </c>
      <c r="B1233" s="5" t="s">
        <v>761</v>
      </c>
      <c r="C1233" s="7" t="n">
        <v>43911</v>
      </c>
      <c r="D1233" s="8" t="n">
        <v>6573</v>
      </c>
      <c r="E1233" s="5" t="s">
        <v>1060</v>
      </c>
      <c r="F1233" s="9" t="n">
        <f aca="false">YEAR(INDEX(Sinistres!$E$2:$E$1030,MATCH(B1233,Sinistres!$A$2:$A$1030,0)))</f>
        <v>2019</v>
      </c>
      <c r="G1233" s="9" t="n">
        <f aca="false">YEAR(C1233)</f>
        <v>2020</v>
      </c>
      <c r="H1233" s="9" t="n">
        <f aca="false">G1233-F1233+1</f>
        <v>2</v>
      </c>
    </row>
    <row r="1234" customFormat="false" ht="15" hidden="false" customHeight="false" outlineLevel="0" collapsed="false">
      <c r="A1234" s="5" t="s">
        <v>2293</v>
      </c>
      <c r="B1234" s="5" t="s">
        <v>761</v>
      </c>
      <c r="C1234" s="7" t="n">
        <v>44300</v>
      </c>
      <c r="D1234" s="8" t="n">
        <v>4391</v>
      </c>
      <c r="E1234" s="5" t="s">
        <v>1060</v>
      </c>
      <c r="F1234" s="9" t="n">
        <f aca="false">YEAR(INDEX(Sinistres!$E$2:$E$1030,MATCH(B1234,Sinistres!$A$2:$A$1030,0)))</f>
        <v>2019</v>
      </c>
      <c r="G1234" s="9" t="n">
        <f aca="false">YEAR(C1234)</f>
        <v>2021</v>
      </c>
      <c r="H1234" s="9" t="n">
        <f aca="false">G1234-F1234+1</f>
        <v>3</v>
      </c>
    </row>
    <row r="1235" customFormat="false" ht="15" hidden="false" customHeight="false" outlineLevel="0" collapsed="false">
      <c r="A1235" s="5" t="s">
        <v>2294</v>
      </c>
      <c r="B1235" s="5" t="s">
        <v>762</v>
      </c>
      <c r="C1235" s="7" t="n">
        <v>43849</v>
      </c>
      <c r="D1235" s="8" t="n">
        <v>2759</v>
      </c>
      <c r="E1235" s="5" t="s">
        <v>1060</v>
      </c>
      <c r="F1235" s="9" t="n">
        <f aca="false">YEAR(INDEX(Sinistres!$E$2:$E$1030,MATCH(B1235,Sinistres!$A$2:$A$1030,0)))</f>
        <v>2019</v>
      </c>
      <c r="G1235" s="9" t="n">
        <f aca="false">YEAR(C1235)</f>
        <v>2020</v>
      </c>
      <c r="H1235" s="9" t="n">
        <f aca="false">G1235-F1235+1</f>
        <v>2</v>
      </c>
    </row>
    <row r="1236" customFormat="false" ht="15" hidden="false" customHeight="false" outlineLevel="0" collapsed="false">
      <c r="A1236" s="5" t="s">
        <v>2295</v>
      </c>
      <c r="B1236" s="5" t="s">
        <v>763</v>
      </c>
      <c r="C1236" s="7" t="n">
        <v>43792</v>
      </c>
      <c r="D1236" s="8" t="n">
        <v>257692</v>
      </c>
      <c r="E1236" s="5" t="s">
        <v>1060</v>
      </c>
      <c r="F1236" s="9" t="n">
        <f aca="false">YEAR(INDEX(Sinistres!$E$2:$E$1030,MATCH(B1236,Sinistres!$A$2:$A$1030,0)))</f>
        <v>2019</v>
      </c>
      <c r="G1236" s="9" t="n">
        <f aca="false">YEAR(C1236)</f>
        <v>2019</v>
      </c>
      <c r="H1236" s="9" t="n">
        <f aca="false">G1236-F1236+1</f>
        <v>1</v>
      </c>
    </row>
    <row r="1237" customFormat="false" ht="15" hidden="false" customHeight="false" outlineLevel="0" collapsed="false">
      <c r="A1237" s="5" t="s">
        <v>2296</v>
      </c>
      <c r="B1237" s="5" t="s">
        <v>763</v>
      </c>
      <c r="C1237" s="7" t="n">
        <v>44080</v>
      </c>
      <c r="D1237" s="8" t="n">
        <v>69834</v>
      </c>
      <c r="E1237" s="5" t="s">
        <v>1060</v>
      </c>
      <c r="F1237" s="9" t="n">
        <f aca="false">YEAR(INDEX(Sinistres!$E$2:$E$1030,MATCH(B1237,Sinistres!$A$2:$A$1030,0)))</f>
        <v>2019</v>
      </c>
      <c r="G1237" s="9" t="n">
        <f aca="false">YEAR(C1237)</f>
        <v>2020</v>
      </c>
      <c r="H1237" s="9" t="n">
        <f aca="false">G1237-F1237+1</f>
        <v>2</v>
      </c>
    </row>
    <row r="1238" customFormat="false" ht="15" hidden="false" customHeight="false" outlineLevel="0" collapsed="false">
      <c r="A1238" s="5" t="s">
        <v>2297</v>
      </c>
      <c r="B1238" s="5" t="s">
        <v>763</v>
      </c>
      <c r="C1238" s="7" t="n">
        <v>44190</v>
      </c>
      <c r="D1238" s="8" t="n">
        <v>95990</v>
      </c>
      <c r="E1238" s="5" t="s">
        <v>1060</v>
      </c>
      <c r="F1238" s="9" t="n">
        <f aca="false">YEAR(INDEX(Sinistres!$E$2:$E$1030,MATCH(B1238,Sinistres!$A$2:$A$1030,0)))</f>
        <v>2019</v>
      </c>
      <c r="G1238" s="9" t="n">
        <f aca="false">YEAR(C1238)</f>
        <v>2020</v>
      </c>
      <c r="H1238" s="9" t="n">
        <f aca="false">G1238-F1238+1</f>
        <v>2</v>
      </c>
    </row>
    <row r="1239" customFormat="false" ht="15" hidden="false" customHeight="false" outlineLevel="0" collapsed="false">
      <c r="A1239" s="5" t="s">
        <v>2298</v>
      </c>
      <c r="B1239" s="5" t="s">
        <v>764</v>
      </c>
      <c r="C1239" s="7" t="n">
        <v>43766</v>
      </c>
      <c r="D1239" s="8" t="n">
        <v>8929</v>
      </c>
      <c r="E1239" s="5" t="s">
        <v>1060</v>
      </c>
      <c r="F1239" s="9" t="n">
        <f aca="false">YEAR(INDEX(Sinistres!$E$2:$E$1030,MATCH(B1239,Sinistres!$A$2:$A$1030,0)))</f>
        <v>2019</v>
      </c>
      <c r="G1239" s="9" t="n">
        <f aca="false">YEAR(C1239)</f>
        <v>2019</v>
      </c>
      <c r="H1239" s="9" t="n">
        <f aca="false">G1239-F1239+1</f>
        <v>1</v>
      </c>
    </row>
    <row r="1240" customFormat="false" ht="15" hidden="false" customHeight="false" outlineLevel="0" collapsed="false">
      <c r="A1240" s="5" t="s">
        <v>2299</v>
      </c>
      <c r="B1240" s="5" t="s">
        <v>765</v>
      </c>
      <c r="C1240" s="7" t="n">
        <v>43909</v>
      </c>
      <c r="D1240" s="8" t="n">
        <v>9910</v>
      </c>
      <c r="E1240" s="5" t="s">
        <v>1060</v>
      </c>
      <c r="F1240" s="9" t="n">
        <f aca="false">YEAR(INDEX(Sinistres!$E$2:$E$1030,MATCH(B1240,Sinistres!$A$2:$A$1030,0)))</f>
        <v>2019</v>
      </c>
      <c r="G1240" s="9" t="n">
        <f aca="false">YEAR(C1240)</f>
        <v>2020</v>
      </c>
      <c r="H1240" s="9" t="n">
        <f aca="false">G1240-F1240+1</f>
        <v>2</v>
      </c>
    </row>
    <row r="1241" customFormat="false" ht="15" hidden="false" customHeight="false" outlineLevel="0" collapsed="false">
      <c r="A1241" s="5" t="s">
        <v>2300</v>
      </c>
      <c r="B1241" s="5" t="s">
        <v>766</v>
      </c>
      <c r="C1241" s="7" t="n">
        <v>43772</v>
      </c>
      <c r="D1241" s="8" t="n">
        <v>3085</v>
      </c>
      <c r="E1241" s="5" t="s">
        <v>1060</v>
      </c>
      <c r="F1241" s="9" t="n">
        <f aca="false">YEAR(INDEX(Sinistres!$E$2:$E$1030,MATCH(B1241,Sinistres!$A$2:$A$1030,0)))</f>
        <v>2019</v>
      </c>
      <c r="G1241" s="9" t="n">
        <f aca="false">YEAR(C1241)</f>
        <v>2019</v>
      </c>
      <c r="H1241" s="9" t="n">
        <f aca="false">G1241-F1241+1</f>
        <v>1</v>
      </c>
    </row>
    <row r="1242" customFormat="false" ht="15" hidden="false" customHeight="false" outlineLevel="0" collapsed="false">
      <c r="A1242" s="5" t="s">
        <v>2301</v>
      </c>
      <c r="B1242" s="5" t="s">
        <v>767</v>
      </c>
      <c r="C1242" s="7" t="n">
        <v>43788</v>
      </c>
      <c r="D1242" s="8" t="n">
        <v>3119</v>
      </c>
      <c r="E1242" s="5" t="s">
        <v>1060</v>
      </c>
      <c r="F1242" s="9" t="n">
        <f aca="false">YEAR(INDEX(Sinistres!$E$2:$E$1030,MATCH(B1242,Sinistres!$A$2:$A$1030,0)))</f>
        <v>2019</v>
      </c>
      <c r="G1242" s="9" t="n">
        <f aca="false">YEAR(C1242)</f>
        <v>2019</v>
      </c>
      <c r="H1242" s="9" t="n">
        <f aca="false">G1242-F1242+1</f>
        <v>1</v>
      </c>
    </row>
    <row r="1243" customFormat="false" ht="15" hidden="false" customHeight="false" outlineLevel="0" collapsed="false">
      <c r="A1243" s="5" t="s">
        <v>2302</v>
      </c>
      <c r="B1243" s="5" t="s">
        <v>767</v>
      </c>
      <c r="C1243" s="7" t="n">
        <v>43907</v>
      </c>
      <c r="D1243" s="8" t="n">
        <v>5756</v>
      </c>
      <c r="E1243" s="5" t="s">
        <v>1060</v>
      </c>
      <c r="F1243" s="9" t="n">
        <f aca="false">YEAR(INDEX(Sinistres!$E$2:$E$1030,MATCH(B1243,Sinistres!$A$2:$A$1030,0)))</f>
        <v>2019</v>
      </c>
      <c r="G1243" s="9" t="n">
        <f aca="false">YEAR(C1243)</f>
        <v>2020</v>
      </c>
      <c r="H1243" s="9" t="n">
        <f aca="false">G1243-F1243+1</f>
        <v>2</v>
      </c>
    </row>
    <row r="1244" customFormat="false" ht="15" hidden="false" customHeight="false" outlineLevel="0" collapsed="false">
      <c r="A1244" s="5" t="s">
        <v>2303</v>
      </c>
      <c r="B1244" s="5" t="s">
        <v>767</v>
      </c>
      <c r="C1244" s="7" t="n">
        <v>44029</v>
      </c>
      <c r="D1244" s="8" t="n">
        <v>16577</v>
      </c>
      <c r="E1244" s="5" t="s">
        <v>1060</v>
      </c>
      <c r="F1244" s="9" t="n">
        <f aca="false">YEAR(INDEX(Sinistres!$E$2:$E$1030,MATCH(B1244,Sinistres!$A$2:$A$1030,0)))</f>
        <v>2019</v>
      </c>
      <c r="G1244" s="9" t="n">
        <f aca="false">YEAR(C1244)</f>
        <v>2020</v>
      </c>
      <c r="H1244" s="9" t="n">
        <f aca="false">G1244-F1244+1</f>
        <v>2</v>
      </c>
    </row>
    <row r="1245" customFormat="false" ht="15" hidden="false" customHeight="false" outlineLevel="0" collapsed="false">
      <c r="A1245" s="5" t="s">
        <v>2304</v>
      </c>
      <c r="B1245" s="5" t="s">
        <v>768</v>
      </c>
      <c r="C1245" s="7" t="n">
        <v>43724</v>
      </c>
      <c r="D1245" s="8" t="n">
        <v>1573</v>
      </c>
      <c r="E1245" s="5" t="s">
        <v>1060</v>
      </c>
      <c r="F1245" s="9" t="n">
        <f aca="false">YEAR(INDEX(Sinistres!$E$2:$E$1030,MATCH(B1245,Sinistres!$A$2:$A$1030,0)))</f>
        <v>2019</v>
      </c>
      <c r="G1245" s="9" t="n">
        <f aca="false">YEAR(C1245)</f>
        <v>2019</v>
      </c>
      <c r="H1245" s="9" t="n">
        <f aca="false">G1245-F1245+1</f>
        <v>1</v>
      </c>
    </row>
    <row r="1246" customFormat="false" ht="15" hidden="false" customHeight="false" outlineLevel="0" collapsed="false">
      <c r="A1246" s="5" t="s">
        <v>2305</v>
      </c>
      <c r="B1246" s="5" t="s">
        <v>768</v>
      </c>
      <c r="C1246" s="7" t="n">
        <v>43800</v>
      </c>
      <c r="D1246" s="8" t="n">
        <v>226465</v>
      </c>
      <c r="E1246" s="5" t="s">
        <v>1060</v>
      </c>
      <c r="F1246" s="9" t="n">
        <f aca="false">YEAR(INDEX(Sinistres!$E$2:$E$1030,MATCH(B1246,Sinistres!$A$2:$A$1030,0)))</f>
        <v>2019</v>
      </c>
      <c r="G1246" s="9" t="n">
        <f aca="false">YEAR(C1246)</f>
        <v>2019</v>
      </c>
      <c r="H1246" s="9" t="n">
        <f aca="false">G1246-F1246+1</f>
        <v>1</v>
      </c>
    </row>
    <row r="1247" customFormat="false" ht="15" hidden="false" customHeight="false" outlineLevel="0" collapsed="false">
      <c r="A1247" s="5" t="s">
        <v>2306</v>
      </c>
      <c r="B1247" s="5" t="s">
        <v>768</v>
      </c>
      <c r="C1247" s="7" t="n">
        <v>44263</v>
      </c>
      <c r="D1247" s="8" t="n">
        <v>66681</v>
      </c>
      <c r="E1247" s="5" t="s">
        <v>1060</v>
      </c>
      <c r="F1247" s="9" t="n">
        <f aca="false">YEAR(INDEX(Sinistres!$E$2:$E$1030,MATCH(B1247,Sinistres!$A$2:$A$1030,0)))</f>
        <v>2019</v>
      </c>
      <c r="G1247" s="9" t="n">
        <f aca="false">YEAR(C1247)</f>
        <v>2021</v>
      </c>
      <c r="H1247" s="9" t="n">
        <f aca="false">G1247-F1247+1</f>
        <v>3</v>
      </c>
    </row>
    <row r="1248" customFormat="false" ht="15" hidden="false" customHeight="false" outlineLevel="0" collapsed="false">
      <c r="A1248" s="5" t="s">
        <v>2307</v>
      </c>
      <c r="B1248" s="5" t="s">
        <v>769</v>
      </c>
      <c r="C1248" s="7" t="n">
        <v>43605</v>
      </c>
      <c r="D1248" s="8" t="n">
        <v>4075</v>
      </c>
      <c r="E1248" s="5" t="s">
        <v>1060</v>
      </c>
      <c r="F1248" s="9" t="n">
        <f aca="false">YEAR(INDEX(Sinistres!$E$2:$E$1030,MATCH(B1248,Sinistres!$A$2:$A$1030,0)))</f>
        <v>2019</v>
      </c>
      <c r="G1248" s="9" t="n">
        <f aca="false">YEAR(C1248)</f>
        <v>2019</v>
      </c>
      <c r="H1248" s="9" t="n">
        <f aca="false">G1248-F1248+1</f>
        <v>1</v>
      </c>
    </row>
    <row r="1249" customFormat="false" ht="15" hidden="false" customHeight="false" outlineLevel="0" collapsed="false">
      <c r="A1249" s="5" t="s">
        <v>2308</v>
      </c>
      <c r="B1249" s="5" t="s">
        <v>770</v>
      </c>
      <c r="C1249" s="7" t="n">
        <v>43947</v>
      </c>
      <c r="D1249" s="8" t="n">
        <v>9300</v>
      </c>
      <c r="E1249" s="5" t="s">
        <v>1060</v>
      </c>
      <c r="F1249" s="9" t="n">
        <f aca="false">YEAR(INDEX(Sinistres!$E$2:$E$1030,MATCH(B1249,Sinistres!$A$2:$A$1030,0)))</f>
        <v>2020</v>
      </c>
      <c r="G1249" s="9" t="n">
        <f aca="false">YEAR(C1249)</f>
        <v>2020</v>
      </c>
      <c r="H1249" s="9" t="n">
        <f aca="false">G1249-F1249+1</f>
        <v>1</v>
      </c>
    </row>
    <row r="1250" customFormat="false" ht="15" hidden="false" customHeight="false" outlineLevel="0" collapsed="false">
      <c r="A1250" s="5" t="s">
        <v>2309</v>
      </c>
      <c r="B1250" s="5" t="s">
        <v>771</v>
      </c>
      <c r="C1250" s="7" t="n">
        <v>44104</v>
      </c>
      <c r="D1250" s="8" t="n">
        <v>5194</v>
      </c>
      <c r="E1250" s="5" t="s">
        <v>1060</v>
      </c>
      <c r="F1250" s="9" t="n">
        <f aca="false">YEAR(INDEX(Sinistres!$E$2:$E$1030,MATCH(B1250,Sinistres!$A$2:$A$1030,0)))</f>
        <v>2020</v>
      </c>
      <c r="G1250" s="9" t="n">
        <f aca="false">YEAR(C1250)</f>
        <v>2020</v>
      </c>
      <c r="H1250" s="9" t="n">
        <f aca="false">G1250-F1250+1</f>
        <v>1</v>
      </c>
    </row>
    <row r="1251" customFormat="false" ht="15" hidden="false" customHeight="false" outlineLevel="0" collapsed="false">
      <c r="A1251" s="5" t="s">
        <v>2310</v>
      </c>
      <c r="B1251" s="5" t="s">
        <v>772</v>
      </c>
      <c r="C1251" s="7" t="n">
        <v>44017</v>
      </c>
      <c r="D1251" s="8" t="n">
        <v>833</v>
      </c>
      <c r="E1251" s="5" t="s">
        <v>1060</v>
      </c>
      <c r="F1251" s="9" t="n">
        <f aca="false">YEAR(INDEX(Sinistres!$E$2:$E$1030,MATCH(B1251,Sinistres!$A$2:$A$1030,0)))</f>
        <v>2020</v>
      </c>
      <c r="G1251" s="9" t="n">
        <f aca="false">YEAR(C1251)</f>
        <v>2020</v>
      </c>
      <c r="H1251" s="9" t="n">
        <f aca="false">G1251-F1251+1</f>
        <v>1</v>
      </c>
    </row>
    <row r="1252" customFormat="false" ht="15" hidden="false" customHeight="false" outlineLevel="0" collapsed="false">
      <c r="A1252" s="5" t="s">
        <v>2311</v>
      </c>
      <c r="B1252" s="5" t="s">
        <v>773</v>
      </c>
      <c r="C1252" s="7" t="n">
        <v>44250</v>
      </c>
      <c r="D1252" s="8" t="n">
        <v>16216</v>
      </c>
      <c r="E1252" s="5" t="s">
        <v>1060</v>
      </c>
      <c r="F1252" s="9" t="n">
        <f aca="false">YEAR(INDEX(Sinistres!$E$2:$E$1030,MATCH(B1252,Sinistres!$A$2:$A$1030,0)))</f>
        <v>2020</v>
      </c>
      <c r="G1252" s="9" t="n">
        <f aca="false">YEAR(C1252)</f>
        <v>2021</v>
      </c>
      <c r="H1252" s="9" t="n">
        <f aca="false">G1252-F1252+1</f>
        <v>2</v>
      </c>
    </row>
    <row r="1253" customFormat="false" ht="15" hidden="false" customHeight="false" outlineLevel="0" collapsed="false">
      <c r="A1253" s="5" t="s">
        <v>2312</v>
      </c>
      <c r="B1253" s="5" t="s">
        <v>773</v>
      </c>
      <c r="C1253" s="7" t="n">
        <v>44390</v>
      </c>
      <c r="D1253" s="8" t="n">
        <v>49626</v>
      </c>
      <c r="E1253" s="5" t="s">
        <v>1060</v>
      </c>
      <c r="F1253" s="9" t="n">
        <f aca="false">YEAR(INDEX(Sinistres!$E$2:$E$1030,MATCH(B1253,Sinistres!$A$2:$A$1030,0)))</f>
        <v>2020</v>
      </c>
      <c r="G1253" s="9" t="n">
        <f aca="false">YEAR(C1253)</f>
        <v>2021</v>
      </c>
      <c r="H1253" s="9" t="n">
        <f aca="false">G1253-F1253+1</f>
        <v>2</v>
      </c>
    </row>
    <row r="1254" customFormat="false" ht="15" hidden="false" customHeight="false" outlineLevel="0" collapsed="false">
      <c r="A1254" s="5" t="s">
        <v>2313</v>
      </c>
      <c r="B1254" s="5" t="s">
        <v>774</v>
      </c>
      <c r="C1254" s="7" t="n">
        <v>44090</v>
      </c>
      <c r="D1254" s="8" t="n">
        <v>15537</v>
      </c>
      <c r="E1254" s="5" t="s">
        <v>1060</v>
      </c>
      <c r="F1254" s="9" t="n">
        <f aca="false">YEAR(INDEX(Sinistres!$E$2:$E$1030,MATCH(B1254,Sinistres!$A$2:$A$1030,0)))</f>
        <v>2020</v>
      </c>
      <c r="G1254" s="9" t="n">
        <f aca="false">YEAR(C1254)</f>
        <v>2020</v>
      </c>
      <c r="H1254" s="9" t="n">
        <f aca="false">G1254-F1254+1</f>
        <v>1</v>
      </c>
    </row>
    <row r="1255" customFormat="false" ht="15" hidden="false" customHeight="false" outlineLevel="0" collapsed="false">
      <c r="A1255" s="5" t="s">
        <v>2314</v>
      </c>
      <c r="B1255" s="5" t="s">
        <v>775</v>
      </c>
      <c r="C1255" s="7" t="n">
        <v>44609</v>
      </c>
      <c r="D1255" s="8" t="n">
        <v>68317</v>
      </c>
      <c r="E1255" s="5" t="s">
        <v>1060</v>
      </c>
      <c r="F1255" s="9" t="n">
        <f aca="false">YEAR(INDEX(Sinistres!$E$2:$E$1030,MATCH(B1255,Sinistres!$A$2:$A$1030,0)))</f>
        <v>2020</v>
      </c>
      <c r="G1255" s="9" t="n">
        <f aca="false">YEAR(C1255)</f>
        <v>2022</v>
      </c>
      <c r="H1255" s="9" t="n">
        <f aca="false">G1255-F1255+1</f>
        <v>3</v>
      </c>
    </row>
    <row r="1256" customFormat="false" ht="15" hidden="false" customHeight="false" outlineLevel="0" collapsed="false">
      <c r="A1256" s="5" t="s">
        <v>2315</v>
      </c>
      <c r="B1256" s="5" t="s">
        <v>775</v>
      </c>
      <c r="C1256" s="7" t="n">
        <v>45203</v>
      </c>
      <c r="D1256" s="8" t="n">
        <v>45651</v>
      </c>
      <c r="E1256" s="5" t="s">
        <v>1060</v>
      </c>
      <c r="F1256" s="9" t="n">
        <f aca="false">YEAR(INDEX(Sinistres!$E$2:$E$1030,MATCH(B1256,Sinistres!$A$2:$A$1030,0)))</f>
        <v>2020</v>
      </c>
      <c r="G1256" s="9" t="n">
        <f aca="false">YEAR(C1256)</f>
        <v>2023</v>
      </c>
      <c r="H1256" s="9" t="n">
        <f aca="false">G1256-F1256+1</f>
        <v>4</v>
      </c>
    </row>
    <row r="1257" customFormat="false" ht="15" hidden="false" customHeight="false" outlineLevel="0" collapsed="false">
      <c r="A1257" s="5" t="s">
        <v>2316</v>
      </c>
      <c r="B1257" s="5" t="s">
        <v>775</v>
      </c>
      <c r="C1257" s="7" t="n">
        <v>45489</v>
      </c>
      <c r="D1257" s="8" t="n">
        <v>118024</v>
      </c>
      <c r="E1257" s="5" t="s">
        <v>1060</v>
      </c>
      <c r="F1257" s="9" t="n">
        <f aca="false">YEAR(INDEX(Sinistres!$E$2:$E$1030,MATCH(B1257,Sinistres!$A$2:$A$1030,0)))</f>
        <v>2020</v>
      </c>
      <c r="G1257" s="9" t="n">
        <f aca="false">YEAR(C1257)</f>
        <v>2024</v>
      </c>
      <c r="H1257" s="9" t="n">
        <f aca="false">G1257-F1257+1</f>
        <v>5</v>
      </c>
    </row>
    <row r="1258" customFormat="false" ht="15" hidden="false" customHeight="false" outlineLevel="0" collapsed="false">
      <c r="A1258" s="5" t="s">
        <v>2317</v>
      </c>
      <c r="B1258" s="5" t="s">
        <v>775</v>
      </c>
      <c r="C1258" s="7" t="n">
        <v>45564</v>
      </c>
      <c r="D1258" s="8" t="n">
        <v>40457</v>
      </c>
      <c r="E1258" s="5" t="s">
        <v>1060</v>
      </c>
      <c r="F1258" s="9" t="n">
        <f aca="false">YEAR(INDEX(Sinistres!$E$2:$E$1030,MATCH(B1258,Sinistres!$A$2:$A$1030,0)))</f>
        <v>2020</v>
      </c>
      <c r="G1258" s="9" t="n">
        <f aca="false">YEAR(C1258)</f>
        <v>2024</v>
      </c>
      <c r="H1258" s="9" t="n">
        <f aca="false">G1258-F1258+1</f>
        <v>5</v>
      </c>
    </row>
    <row r="1259" customFormat="false" ht="15" hidden="false" customHeight="false" outlineLevel="0" collapsed="false">
      <c r="A1259" s="5" t="s">
        <v>2318</v>
      </c>
      <c r="B1259" s="5" t="s">
        <v>776</v>
      </c>
      <c r="C1259" s="7" t="n">
        <v>43868</v>
      </c>
      <c r="D1259" s="8" t="n">
        <v>5233</v>
      </c>
      <c r="E1259" s="5" t="s">
        <v>1060</v>
      </c>
      <c r="F1259" s="9" t="n">
        <f aca="false">YEAR(INDEX(Sinistres!$E$2:$E$1030,MATCH(B1259,Sinistres!$A$2:$A$1030,0)))</f>
        <v>2020</v>
      </c>
      <c r="G1259" s="9" t="n">
        <f aca="false">YEAR(C1259)</f>
        <v>2020</v>
      </c>
      <c r="H1259" s="9" t="n">
        <f aca="false">G1259-F1259+1</f>
        <v>1</v>
      </c>
    </row>
    <row r="1260" customFormat="false" ht="15" hidden="false" customHeight="false" outlineLevel="0" collapsed="false">
      <c r="A1260" s="5" t="s">
        <v>2319</v>
      </c>
      <c r="B1260" s="5" t="s">
        <v>777</v>
      </c>
      <c r="C1260" s="7" t="n">
        <v>44253</v>
      </c>
      <c r="D1260" s="8" t="n">
        <v>38994</v>
      </c>
      <c r="E1260" s="5" t="s">
        <v>1060</v>
      </c>
      <c r="F1260" s="9" t="n">
        <f aca="false">YEAR(INDEX(Sinistres!$E$2:$E$1030,MATCH(B1260,Sinistres!$A$2:$A$1030,0)))</f>
        <v>2020</v>
      </c>
      <c r="G1260" s="9" t="n">
        <f aca="false">YEAR(C1260)</f>
        <v>2021</v>
      </c>
      <c r="H1260" s="9" t="n">
        <f aca="false">G1260-F1260+1</f>
        <v>2</v>
      </c>
    </row>
    <row r="1261" customFormat="false" ht="15" hidden="false" customHeight="false" outlineLevel="0" collapsed="false">
      <c r="A1261" s="5" t="s">
        <v>2320</v>
      </c>
      <c r="B1261" s="5" t="s">
        <v>777</v>
      </c>
      <c r="C1261" s="7" t="n">
        <v>44470</v>
      </c>
      <c r="D1261" s="8" t="n">
        <v>6444</v>
      </c>
      <c r="E1261" s="5" t="s">
        <v>1060</v>
      </c>
      <c r="F1261" s="9" t="n">
        <f aca="false">YEAR(INDEX(Sinistres!$E$2:$E$1030,MATCH(B1261,Sinistres!$A$2:$A$1030,0)))</f>
        <v>2020</v>
      </c>
      <c r="G1261" s="9" t="n">
        <f aca="false">YEAR(C1261)</f>
        <v>2021</v>
      </c>
      <c r="H1261" s="9" t="n">
        <f aca="false">G1261-F1261+1</f>
        <v>2</v>
      </c>
    </row>
    <row r="1262" customFormat="false" ht="15" hidden="false" customHeight="false" outlineLevel="0" collapsed="false">
      <c r="A1262" s="5" t="s">
        <v>2321</v>
      </c>
      <c r="B1262" s="5" t="s">
        <v>778</v>
      </c>
      <c r="C1262" s="7" t="n">
        <v>44212</v>
      </c>
      <c r="D1262" s="8" t="n">
        <v>37900</v>
      </c>
      <c r="E1262" s="5" t="s">
        <v>1060</v>
      </c>
      <c r="F1262" s="9" t="n">
        <f aca="false">YEAR(INDEX(Sinistres!$E$2:$E$1030,MATCH(B1262,Sinistres!$A$2:$A$1030,0)))</f>
        <v>2020</v>
      </c>
      <c r="G1262" s="9" t="n">
        <f aca="false">YEAR(C1262)</f>
        <v>2021</v>
      </c>
      <c r="H1262" s="9" t="n">
        <f aca="false">G1262-F1262+1</f>
        <v>2</v>
      </c>
    </row>
    <row r="1263" customFormat="false" ht="15" hidden="false" customHeight="false" outlineLevel="0" collapsed="false">
      <c r="A1263" s="5" t="s">
        <v>2322</v>
      </c>
      <c r="B1263" s="5" t="s">
        <v>778</v>
      </c>
      <c r="C1263" s="7" t="n">
        <v>45256</v>
      </c>
      <c r="D1263" s="8" t="n">
        <v>106966</v>
      </c>
      <c r="E1263" s="5" t="s">
        <v>1060</v>
      </c>
      <c r="F1263" s="9" t="n">
        <f aca="false">YEAR(INDEX(Sinistres!$E$2:$E$1030,MATCH(B1263,Sinistres!$A$2:$A$1030,0)))</f>
        <v>2020</v>
      </c>
      <c r="G1263" s="9" t="n">
        <f aca="false">YEAR(C1263)</f>
        <v>2023</v>
      </c>
      <c r="H1263" s="9" t="n">
        <f aca="false">G1263-F1263+1</f>
        <v>4</v>
      </c>
    </row>
    <row r="1264" customFormat="false" ht="15" hidden="false" customHeight="false" outlineLevel="0" collapsed="false">
      <c r="A1264" s="5" t="s">
        <v>2323</v>
      </c>
      <c r="B1264" s="5" t="s">
        <v>778</v>
      </c>
      <c r="C1264" s="7" t="n">
        <v>45593</v>
      </c>
      <c r="D1264" s="8" t="n">
        <v>48636</v>
      </c>
      <c r="E1264" s="5" t="s">
        <v>1060</v>
      </c>
      <c r="F1264" s="9" t="n">
        <f aca="false">YEAR(INDEX(Sinistres!$E$2:$E$1030,MATCH(B1264,Sinistres!$A$2:$A$1030,0)))</f>
        <v>2020</v>
      </c>
      <c r="G1264" s="9" t="n">
        <f aca="false">YEAR(C1264)</f>
        <v>2024</v>
      </c>
      <c r="H1264" s="9" t="n">
        <f aca="false">G1264-F1264+1</f>
        <v>5</v>
      </c>
    </row>
    <row r="1265" customFormat="false" ht="15" hidden="false" customHeight="false" outlineLevel="0" collapsed="false">
      <c r="A1265" s="5" t="s">
        <v>2324</v>
      </c>
      <c r="B1265" s="5" t="s">
        <v>779</v>
      </c>
      <c r="C1265" s="7" t="n">
        <v>44412</v>
      </c>
      <c r="D1265" s="8" t="n">
        <v>19857</v>
      </c>
      <c r="E1265" s="5" t="s">
        <v>1060</v>
      </c>
      <c r="F1265" s="9" t="n">
        <f aca="false">YEAR(INDEX(Sinistres!$E$2:$E$1030,MATCH(B1265,Sinistres!$A$2:$A$1030,0)))</f>
        <v>2020</v>
      </c>
      <c r="G1265" s="9" t="n">
        <f aca="false">YEAR(C1265)</f>
        <v>2021</v>
      </c>
      <c r="H1265" s="9" t="n">
        <f aca="false">G1265-F1265+1</f>
        <v>2</v>
      </c>
    </row>
    <row r="1266" customFormat="false" ht="15" hidden="false" customHeight="false" outlineLevel="0" collapsed="false">
      <c r="A1266" s="5" t="s">
        <v>2325</v>
      </c>
      <c r="B1266" s="5" t="s">
        <v>779</v>
      </c>
      <c r="C1266" s="7" t="n">
        <v>44604</v>
      </c>
      <c r="D1266" s="8" t="n">
        <v>19950</v>
      </c>
      <c r="E1266" s="5" t="s">
        <v>1060</v>
      </c>
      <c r="F1266" s="9" t="n">
        <f aca="false">YEAR(INDEX(Sinistres!$E$2:$E$1030,MATCH(B1266,Sinistres!$A$2:$A$1030,0)))</f>
        <v>2020</v>
      </c>
      <c r="G1266" s="9" t="n">
        <f aca="false">YEAR(C1266)</f>
        <v>2022</v>
      </c>
      <c r="H1266" s="9" t="n">
        <f aca="false">G1266-F1266+1</f>
        <v>3</v>
      </c>
    </row>
    <row r="1267" customFormat="false" ht="15" hidden="false" customHeight="false" outlineLevel="0" collapsed="false">
      <c r="A1267" s="5" t="s">
        <v>2326</v>
      </c>
      <c r="B1267" s="5" t="s">
        <v>780</v>
      </c>
      <c r="C1267" s="7" t="n">
        <v>44281</v>
      </c>
      <c r="D1267" s="8" t="n">
        <v>6788</v>
      </c>
      <c r="E1267" s="5" t="s">
        <v>1060</v>
      </c>
      <c r="F1267" s="9" t="n">
        <f aca="false">YEAR(INDEX(Sinistres!$E$2:$E$1030,MATCH(B1267,Sinistres!$A$2:$A$1030,0)))</f>
        <v>2020</v>
      </c>
      <c r="G1267" s="9" t="n">
        <f aca="false">YEAR(C1267)</f>
        <v>2021</v>
      </c>
      <c r="H1267" s="9" t="n">
        <f aca="false">G1267-F1267+1</f>
        <v>2</v>
      </c>
    </row>
    <row r="1268" customFormat="false" ht="15" hidden="false" customHeight="false" outlineLevel="0" collapsed="false">
      <c r="A1268" s="5" t="s">
        <v>2327</v>
      </c>
      <c r="B1268" s="5" t="s">
        <v>780</v>
      </c>
      <c r="C1268" s="7" t="n">
        <v>44339</v>
      </c>
      <c r="D1268" s="8" t="n">
        <v>15102</v>
      </c>
      <c r="E1268" s="5" t="s">
        <v>1060</v>
      </c>
      <c r="F1268" s="9" t="n">
        <f aca="false">YEAR(INDEX(Sinistres!$E$2:$E$1030,MATCH(B1268,Sinistres!$A$2:$A$1030,0)))</f>
        <v>2020</v>
      </c>
      <c r="G1268" s="9" t="n">
        <f aca="false">YEAR(C1268)</f>
        <v>2021</v>
      </c>
      <c r="H1268" s="9" t="n">
        <f aca="false">G1268-F1268+1</f>
        <v>2</v>
      </c>
    </row>
    <row r="1269" customFormat="false" ht="15" hidden="false" customHeight="false" outlineLevel="0" collapsed="false">
      <c r="A1269" s="5" t="s">
        <v>2328</v>
      </c>
      <c r="B1269" s="5" t="s">
        <v>780</v>
      </c>
      <c r="C1269" s="7" t="n">
        <v>44371</v>
      </c>
      <c r="D1269" s="8" t="n">
        <v>6583</v>
      </c>
      <c r="E1269" s="5" t="s">
        <v>1060</v>
      </c>
      <c r="F1269" s="9" t="n">
        <f aca="false">YEAR(INDEX(Sinistres!$E$2:$E$1030,MATCH(B1269,Sinistres!$A$2:$A$1030,0)))</f>
        <v>2020</v>
      </c>
      <c r="G1269" s="9" t="n">
        <f aca="false">YEAR(C1269)</f>
        <v>2021</v>
      </c>
      <c r="H1269" s="9" t="n">
        <f aca="false">G1269-F1269+1</f>
        <v>2</v>
      </c>
    </row>
    <row r="1270" customFormat="false" ht="15" hidden="false" customHeight="false" outlineLevel="0" collapsed="false">
      <c r="A1270" s="5" t="s">
        <v>2329</v>
      </c>
      <c r="B1270" s="5" t="s">
        <v>781</v>
      </c>
      <c r="C1270" s="7" t="n">
        <v>44256</v>
      </c>
      <c r="D1270" s="8" t="n">
        <v>5116</v>
      </c>
      <c r="E1270" s="5" t="s">
        <v>1060</v>
      </c>
      <c r="F1270" s="9" t="n">
        <f aca="false">YEAR(INDEX(Sinistres!$E$2:$E$1030,MATCH(B1270,Sinistres!$A$2:$A$1030,0)))</f>
        <v>2020</v>
      </c>
      <c r="G1270" s="9" t="n">
        <f aca="false">YEAR(C1270)</f>
        <v>2021</v>
      </c>
      <c r="H1270" s="9" t="n">
        <f aca="false">G1270-F1270+1</f>
        <v>2</v>
      </c>
    </row>
    <row r="1271" customFormat="false" ht="15" hidden="false" customHeight="false" outlineLevel="0" collapsed="false">
      <c r="A1271" s="5" t="s">
        <v>2330</v>
      </c>
      <c r="B1271" s="5" t="s">
        <v>782</v>
      </c>
      <c r="C1271" s="7" t="n">
        <v>44052</v>
      </c>
      <c r="D1271" s="8" t="n">
        <v>5057</v>
      </c>
      <c r="E1271" s="5" t="s">
        <v>1060</v>
      </c>
      <c r="F1271" s="9" t="n">
        <f aca="false">YEAR(INDEX(Sinistres!$E$2:$E$1030,MATCH(B1271,Sinistres!$A$2:$A$1030,0)))</f>
        <v>2020</v>
      </c>
      <c r="G1271" s="9" t="n">
        <f aca="false">YEAR(C1271)</f>
        <v>2020</v>
      </c>
      <c r="H1271" s="9" t="n">
        <f aca="false">G1271-F1271+1</f>
        <v>1</v>
      </c>
    </row>
    <row r="1272" customFormat="false" ht="15" hidden="false" customHeight="false" outlineLevel="0" collapsed="false">
      <c r="A1272" s="5" t="s">
        <v>2331</v>
      </c>
      <c r="B1272" s="5" t="s">
        <v>783</v>
      </c>
      <c r="C1272" s="7" t="n">
        <v>43997</v>
      </c>
      <c r="D1272" s="8" t="n">
        <v>13028</v>
      </c>
      <c r="E1272" s="5" t="s">
        <v>1060</v>
      </c>
      <c r="F1272" s="9" t="n">
        <f aca="false">YEAR(INDEX(Sinistres!$E$2:$E$1030,MATCH(B1272,Sinistres!$A$2:$A$1030,0)))</f>
        <v>2020</v>
      </c>
      <c r="G1272" s="9" t="n">
        <f aca="false">YEAR(C1272)</f>
        <v>2020</v>
      </c>
      <c r="H1272" s="9" t="n">
        <f aca="false">G1272-F1272+1</f>
        <v>1</v>
      </c>
    </row>
    <row r="1273" customFormat="false" ht="15" hidden="false" customHeight="false" outlineLevel="0" collapsed="false">
      <c r="A1273" s="5" t="s">
        <v>2332</v>
      </c>
      <c r="B1273" s="5" t="s">
        <v>784</v>
      </c>
      <c r="C1273" s="7" t="n">
        <v>44647</v>
      </c>
      <c r="D1273" s="8" t="n">
        <v>29330</v>
      </c>
      <c r="E1273" s="5" t="s">
        <v>1060</v>
      </c>
      <c r="F1273" s="9" t="n">
        <f aca="false">YEAR(INDEX(Sinistres!$E$2:$E$1030,MATCH(B1273,Sinistres!$A$2:$A$1030,0)))</f>
        <v>2020</v>
      </c>
      <c r="G1273" s="9" t="n">
        <f aca="false">YEAR(C1273)</f>
        <v>2022</v>
      </c>
      <c r="H1273" s="9" t="n">
        <f aca="false">G1273-F1273+1</f>
        <v>3</v>
      </c>
    </row>
    <row r="1274" customFormat="false" ht="15" hidden="false" customHeight="false" outlineLevel="0" collapsed="false">
      <c r="A1274" s="5" t="s">
        <v>2333</v>
      </c>
      <c r="B1274" s="5" t="s">
        <v>784</v>
      </c>
      <c r="C1274" s="7" t="n">
        <v>45226</v>
      </c>
      <c r="D1274" s="8" t="n">
        <v>183305</v>
      </c>
      <c r="E1274" s="5" t="s">
        <v>1060</v>
      </c>
      <c r="F1274" s="9" t="n">
        <f aca="false">YEAR(INDEX(Sinistres!$E$2:$E$1030,MATCH(B1274,Sinistres!$A$2:$A$1030,0)))</f>
        <v>2020</v>
      </c>
      <c r="G1274" s="9" t="n">
        <f aca="false">YEAR(C1274)</f>
        <v>2023</v>
      </c>
      <c r="H1274" s="9" t="n">
        <f aca="false">G1274-F1274+1</f>
        <v>4</v>
      </c>
    </row>
    <row r="1275" customFormat="false" ht="15" hidden="false" customHeight="false" outlineLevel="0" collapsed="false">
      <c r="A1275" s="5" t="s">
        <v>2334</v>
      </c>
      <c r="B1275" s="5" t="s">
        <v>784</v>
      </c>
      <c r="C1275" s="7" t="n">
        <v>45505</v>
      </c>
      <c r="D1275" s="8" t="n">
        <v>48096</v>
      </c>
      <c r="E1275" s="5" t="s">
        <v>1060</v>
      </c>
      <c r="F1275" s="9" t="n">
        <f aca="false">YEAR(INDEX(Sinistres!$E$2:$E$1030,MATCH(B1275,Sinistres!$A$2:$A$1030,0)))</f>
        <v>2020</v>
      </c>
      <c r="G1275" s="9" t="n">
        <f aca="false">YEAR(C1275)</f>
        <v>2024</v>
      </c>
      <c r="H1275" s="9" t="n">
        <f aca="false">G1275-F1275+1</f>
        <v>5</v>
      </c>
    </row>
    <row r="1276" customFormat="false" ht="15" hidden="false" customHeight="false" outlineLevel="0" collapsed="false">
      <c r="A1276" s="5" t="s">
        <v>2335</v>
      </c>
      <c r="B1276" s="5" t="s">
        <v>784</v>
      </c>
      <c r="C1276" s="7" t="n">
        <v>45908</v>
      </c>
      <c r="D1276" s="8" t="n">
        <v>88462</v>
      </c>
      <c r="E1276" s="5" t="s">
        <v>1060</v>
      </c>
      <c r="F1276" s="9" t="n">
        <f aca="false">YEAR(INDEX(Sinistres!$E$2:$E$1030,MATCH(B1276,Sinistres!$A$2:$A$1030,0)))</f>
        <v>2020</v>
      </c>
      <c r="G1276" s="9" t="n">
        <f aca="false">YEAR(C1276)</f>
        <v>2025</v>
      </c>
      <c r="H1276" s="9" t="n">
        <f aca="false">G1276-F1276+1</f>
        <v>6</v>
      </c>
    </row>
    <row r="1277" customFormat="false" ht="15" hidden="false" customHeight="false" outlineLevel="0" collapsed="false">
      <c r="A1277" s="5" t="s">
        <v>2336</v>
      </c>
      <c r="B1277" s="5" t="s">
        <v>785</v>
      </c>
      <c r="C1277" s="7" t="n">
        <v>43909</v>
      </c>
      <c r="D1277" s="8" t="n">
        <v>72510</v>
      </c>
      <c r="E1277" s="5" t="s">
        <v>1060</v>
      </c>
      <c r="F1277" s="9" t="n">
        <f aca="false">YEAR(INDEX(Sinistres!$E$2:$E$1030,MATCH(B1277,Sinistres!$A$2:$A$1030,0)))</f>
        <v>2020</v>
      </c>
      <c r="G1277" s="9" t="n">
        <f aca="false">YEAR(C1277)</f>
        <v>2020</v>
      </c>
      <c r="H1277" s="9" t="n">
        <f aca="false">G1277-F1277+1</f>
        <v>1</v>
      </c>
    </row>
    <row r="1278" customFormat="false" ht="15" hidden="false" customHeight="false" outlineLevel="0" collapsed="false">
      <c r="A1278" s="5" t="s">
        <v>2337</v>
      </c>
      <c r="B1278" s="5" t="s">
        <v>785</v>
      </c>
      <c r="C1278" s="7" t="n">
        <v>46020</v>
      </c>
      <c r="D1278" s="8" t="n">
        <v>67870</v>
      </c>
      <c r="E1278" s="5" t="s">
        <v>1060</v>
      </c>
      <c r="F1278" s="9" t="n">
        <f aca="false">YEAR(INDEX(Sinistres!$E$2:$E$1030,MATCH(B1278,Sinistres!$A$2:$A$1030,0)))</f>
        <v>2020</v>
      </c>
      <c r="G1278" s="9" t="n">
        <f aca="false">YEAR(C1278)</f>
        <v>2025</v>
      </c>
      <c r="H1278" s="9" t="n">
        <f aca="false">G1278-F1278+1</f>
        <v>6</v>
      </c>
    </row>
    <row r="1279" customFormat="false" ht="15" hidden="false" customHeight="false" outlineLevel="0" collapsed="false">
      <c r="A1279" s="5" t="s">
        <v>2338</v>
      </c>
      <c r="B1279" s="5" t="s">
        <v>786</v>
      </c>
      <c r="C1279" s="7" t="n">
        <v>44240</v>
      </c>
      <c r="D1279" s="8" t="n">
        <v>17544</v>
      </c>
      <c r="E1279" s="5" t="s">
        <v>1060</v>
      </c>
      <c r="F1279" s="9" t="n">
        <f aca="false">YEAR(INDEX(Sinistres!$E$2:$E$1030,MATCH(B1279,Sinistres!$A$2:$A$1030,0)))</f>
        <v>2020</v>
      </c>
      <c r="G1279" s="9" t="n">
        <f aca="false">YEAR(C1279)</f>
        <v>2021</v>
      </c>
      <c r="H1279" s="9" t="n">
        <f aca="false">G1279-F1279+1</f>
        <v>2</v>
      </c>
    </row>
    <row r="1280" customFormat="false" ht="15" hidden="false" customHeight="false" outlineLevel="0" collapsed="false">
      <c r="A1280" s="5" t="s">
        <v>2339</v>
      </c>
      <c r="B1280" s="5" t="s">
        <v>786</v>
      </c>
      <c r="C1280" s="7" t="n">
        <v>44396</v>
      </c>
      <c r="D1280" s="8" t="n">
        <v>4506</v>
      </c>
      <c r="E1280" s="5" t="s">
        <v>1060</v>
      </c>
      <c r="F1280" s="9" t="n">
        <f aca="false">YEAR(INDEX(Sinistres!$E$2:$E$1030,MATCH(B1280,Sinistres!$A$2:$A$1030,0)))</f>
        <v>2020</v>
      </c>
      <c r="G1280" s="9" t="n">
        <f aca="false">YEAR(C1280)</f>
        <v>2021</v>
      </c>
      <c r="H1280" s="9" t="n">
        <f aca="false">G1280-F1280+1</f>
        <v>2</v>
      </c>
    </row>
    <row r="1281" customFormat="false" ht="15" hidden="false" customHeight="false" outlineLevel="0" collapsed="false">
      <c r="A1281" s="5" t="s">
        <v>2340</v>
      </c>
      <c r="B1281" s="5" t="s">
        <v>787</v>
      </c>
      <c r="C1281" s="7" t="n">
        <v>44275</v>
      </c>
      <c r="D1281" s="8" t="n">
        <v>7381</v>
      </c>
      <c r="E1281" s="5" t="s">
        <v>1060</v>
      </c>
      <c r="F1281" s="9" t="n">
        <f aca="false">YEAR(INDEX(Sinistres!$E$2:$E$1030,MATCH(B1281,Sinistres!$A$2:$A$1030,0)))</f>
        <v>2020</v>
      </c>
      <c r="G1281" s="9" t="n">
        <f aca="false">YEAR(C1281)</f>
        <v>2021</v>
      </c>
      <c r="H1281" s="9" t="n">
        <f aca="false">G1281-F1281+1</f>
        <v>2</v>
      </c>
    </row>
    <row r="1282" customFormat="false" ht="15" hidden="false" customHeight="false" outlineLevel="0" collapsed="false">
      <c r="A1282" s="5" t="s">
        <v>2341</v>
      </c>
      <c r="B1282" s="5" t="s">
        <v>787</v>
      </c>
      <c r="C1282" s="7" t="n">
        <v>44574</v>
      </c>
      <c r="D1282" s="8" t="n">
        <v>16412</v>
      </c>
      <c r="E1282" s="5" t="s">
        <v>1060</v>
      </c>
      <c r="F1282" s="9" t="n">
        <f aca="false">YEAR(INDEX(Sinistres!$E$2:$E$1030,MATCH(B1282,Sinistres!$A$2:$A$1030,0)))</f>
        <v>2020</v>
      </c>
      <c r="G1282" s="9" t="n">
        <f aca="false">YEAR(C1282)</f>
        <v>2022</v>
      </c>
      <c r="H1282" s="9" t="n">
        <f aca="false">G1282-F1282+1</f>
        <v>3</v>
      </c>
    </row>
    <row r="1283" customFormat="false" ht="15" hidden="false" customHeight="false" outlineLevel="0" collapsed="false">
      <c r="A1283" s="5" t="s">
        <v>2342</v>
      </c>
      <c r="B1283" s="5" t="s">
        <v>787</v>
      </c>
      <c r="C1283" s="7" t="n">
        <v>44964</v>
      </c>
      <c r="D1283" s="8" t="n">
        <v>16184</v>
      </c>
      <c r="E1283" s="5" t="s">
        <v>1060</v>
      </c>
      <c r="F1283" s="9" t="n">
        <f aca="false">YEAR(INDEX(Sinistres!$E$2:$E$1030,MATCH(B1283,Sinistres!$A$2:$A$1030,0)))</f>
        <v>2020</v>
      </c>
      <c r="G1283" s="9" t="n">
        <f aca="false">YEAR(C1283)</f>
        <v>2023</v>
      </c>
      <c r="H1283" s="9" t="n">
        <f aca="false">G1283-F1283+1</f>
        <v>4</v>
      </c>
    </row>
    <row r="1284" customFormat="false" ht="15" hidden="false" customHeight="false" outlineLevel="0" collapsed="false">
      <c r="A1284" s="5" t="s">
        <v>2343</v>
      </c>
      <c r="B1284" s="5" t="s">
        <v>788</v>
      </c>
      <c r="C1284" s="7" t="n">
        <v>44251</v>
      </c>
      <c r="D1284" s="8" t="n">
        <v>1523</v>
      </c>
      <c r="E1284" s="5" t="s">
        <v>1060</v>
      </c>
      <c r="F1284" s="9" t="n">
        <f aca="false">YEAR(INDEX(Sinistres!$E$2:$E$1030,MATCH(B1284,Sinistres!$A$2:$A$1030,0)))</f>
        <v>2020</v>
      </c>
      <c r="G1284" s="9" t="n">
        <f aca="false">YEAR(C1284)</f>
        <v>2021</v>
      </c>
      <c r="H1284" s="9" t="n">
        <f aca="false">G1284-F1284+1</f>
        <v>2</v>
      </c>
    </row>
    <row r="1285" customFormat="false" ht="15" hidden="false" customHeight="false" outlineLevel="0" collapsed="false">
      <c r="A1285" s="5" t="s">
        <v>2344</v>
      </c>
      <c r="B1285" s="5" t="s">
        <v>789</v>
      </c>
      <c r="C1285" s="7" t="n">
        <v>44051</v>
      </c>
      <c r="D1285" s="8" t="n">
        <v>59248</v>
      </c>
      <c r="E1285" s="5" t="s">
        <v>1060</v>
      </c>
      <c r="F1285" s="9" t="n">
        <f aca="false">YEAR(INDEX(Sinistres!$E$2:$E$1030,MATCH(B1285,Sinistres!$A$2:$A$1030,0)))</f>
        <v>2020</v>
      </c>
      <c r="G1285" s="9" t="n">
        <f aca="false">YEAR(C1285)</f>
        <v>2020</v>
      </c>
      <c r="H1285" s="9" t="n">
        <f aca="false">G1285-F1285+1</f>
        <v>1</v>
      </c>
    </row>
    <row r="1286" customFormat="false" ht="15" hidden="false" customHeight="false" outlineLevel="0" collapsed="false">
      <c r="A1286" s="5" t="s">
        <v>2345</v>
      </c>
      <c r="B1286" s="5" t="s">
        <v>789</v>
      </c>
      <c r="C1286" s="7" t="n">
        <v>44169</v>
      </c>
      <c r="D1286" s="8" t="n">
        <v>69915</v>
      </c>
      <c r="E1286" s="5" t="s">
        <v>1060</v>
      </c>
      <c r="F1286" s="9" t="n">
        <f aca="false">YEAR(INDEX(Sinistres!$E$2:$E$1030,MATCH(B1286,Sinistres!$A$2:$A$1030,0)))</f>
        <v>2020</v>
      </c>
      <c r="G1286" s="9" t="n">
        <f aca="false">YEAR(C1286)</f>
        <v>2020</v>
      </c>
      <c r="H1286" s="9" t="n">
        <f aca="false">G1286-F1286+1</f>
        <v>1</v>
      </c>
    </row>
    <row r="1287" customFormat="false" ht="15" hidden="false" customHeight="false" outlineLevel="0" collapsed="false">
      <c r="A1287" s="5" t="s">
        <v>2346</v>
      </c>
      <c r="B1287" s="5" t="s">
        <v>790</v>
      </c>
      <c r="C1287" s="7" t="n">
        <v>44108</v>
      </c>
      <c r="D1287" s="8" t="n">
        <v>6692</v>
      </c>
      <c r="E1287" s="5" t="s">
        <v>1060</v>
      </c>
      <c r="F1287" s="9" t="n">
        <f aca="false">YEAR(INDEX(Sinistres!$E$2:$E$1030,MATCH(B1287,Sinistres!$A$2:$A$1030,0)))</f>
        <v>2020</v>
      </c>
      <c r="G1287" s="9" t="n">
        <f aca="false">YEAR(C1287)</f>
        <v>2020</v>
      </c>
      <c r="H1287" s="9" t="n">
        <f aca="false">G1287-F1287+1</f>
        <v>1</v>
      </c>
    </row>
    <row r="1288" customFormat="false" ht="15" hidden="false" customHeight="false" outlineLevel="0" collapsed="false">
      <c r="A1288" s="5" t="s">
        <v>2347</v>
      </c>
      <c r="B1288" s="5" t="s">
        <v>791</v>
      </c>
      <c r="C1288" s="7" t="n">
        <v>44307</v>
      </c>
      <c r="D1288" s="8" t="n">
        <v>117106</v>
      </c>
      <c r="E1288" s="5" t="s">
        <v>1060</v>
      </c>
      <c r="F1288" s="9" t="n">
        <f aca="false">YEAR(INDEX(Sinistres!$E$2:$E$1030,MATCH(B1288,Sinistres!$A$2:$A$1030,0)))</f>
        <v>2020</v>
      </c>
      <c r="G1288" s="9" t="n">
        <f aca="false">YEAR(C1288)</f>
        <v>2021</v>
      </c>
      <c r="H1288" s="9" t="n">
        <f aca="false">G1288-F1288+1</f>
        <v>2</v>
      </c>
    </row>
    <row r="1289" customFormat="false" ht="15" hidden="false" customHeight="false" outlineLevel="0" collapsed="false">
      <c r="A1289" s="5" t="s">
        <v>2348</v>
      </c>
      <c r="B1289" s="5" t="s">
        <v>791</v>
      </c>
      <c r="C1289" s="7" t="n">
        <v>45108</v>
      </c>
      <c r="D1289" s="8" t="n">
        <v>203877</v>
      </c>
      <c r="E1289" s="5" t="s">
        <v>1060</v>
      </c>
      <c r="F1289" s="9" t="n">
        <f aca="false">YEAR(INDEX(Sinistres!$E$2:$E$1030,MATCH(B1289,Sinistres!$A$2:$A$1030,0)))</f>
        <v>2020</v>
      </c>
      <c r="G1289" s="9" t="n">
        <f aca="false">YEAR(C1289)</f>
        <v>2023</v>
      </c>
      <c r="H1289" s="9" t="n">
        <f aca="false">G1289-F1289+1</f>
        <v>4</v>
      </c>
    </row>
    <row r="1290" customFormat="false" ht="15" hidden="false" customHeight="false" outlineLevel="0" collapsed="false">
      <c r="A1290" s="5" t="s">
        <v>2349</v>
      </c>
      <c r="B1290" s="5" t="s">
        <v>791</v>
      </c>
      <c r="C1290" s="7" t="n">
        <v>45645</v>
      </c>
      <c r="D1290" s="8" t="n">
        <v>160617</v>
      </c>
      <c r="E1290" s="5" t="s">
        <v>1060</v>
      </c>
      <c r="F1290" s="9" t="n">
        <f aca="false">YEAR(INDEX(Sinistres!$E$2:$E$1030,MATCH(B1290,Sinistres!$A$2:$A$1030,0)))</f>
        <v>2020</v>
      </c>
      <c r="G1290" s="9" t="n">
        <f aca="false">YEAR(C1290)</f>
        <v>2024</v>
      </c>
      <c r="H1290" s="9" t="n">
        <f aca="false">G1290-F1290+1</f>
        <v>5</v>
      </c>
    </row>
    <row r="1291" customFormat="false" ht="15" hidden="false" customHeight="false" outlineLevel="0" collapsed="false">
      <c r="A1291" s="5" t="s">
        <v>2350</v>
      </c>
      <c r="B1291" s="5" t="s">
        <v>791</v>
      </c>
      <c r="C1291" s="7" t="n">
        <v>45734</v>
      </c>
      <c r="D1291" s="8" t="n">
        <v>79070</v>
      </c>
      <c r="E1291" s="5" t="s">
        <v>1060</v>
      </c>
      <c r="F1291" s="9" t="n">
        <f aca="false">YEAR(INDEX(Sinistres!$E$2:$E$1030,MATCH(B1291,Sinistres!$A$2:$A$1030,0)))</f>
        <v>2020</v>
      </c>
      <c r="G1291" s="9" t="n">
        <f aca="false">YEAR(C1291)</f>
        <v>2025</v>
      </c>
      <c r="H1291" s="9" t="n">
        <f aca="false">G1291-F1291+1</f>
        <v>6</v>
      </c>
    </row>
    <row r="1292" customFormat="false" ht="15" hidden="false" customHeight="false" outlineLevel="0" collapsed="false">
      <c r="A1292" s="5" t="s">
        <v>2351</v>
      </c>
      <c r="B1292" s="5" t="s">
        <v>792</v>
      </c>
      <c r="C1292" s="7" t="n">
        <v>44386</v>
      </c>
      <c r="D1292" s="8" t="n">
        <v>13950</v>
      </c>
      <c r="E1292" s="5" t="s">
        <v>1060</v>
      </c>
      <c r="F1292" s="9" t="n">
        <f aca="false">YEAR(INDEX(Sinistres!$E$2:$E$1030,MATCH(B1292,Sinistres!$A$2:$A$1030,0)))</f>
        <v>2020</v>
      </c>
      <c r="G1292" s="9" t="n">
        <f aca="false">YEAR(C1292)</f>
        <v>2021</v>
      </c>
      <c r="H1292" s="9" t="n">
        <f aca="false">G1292-F1292+1</f>
        <v>2</v>
      </c>
    </row>
    <row r="1293" customFormat="false" ht="15" hidden="false" customHeight="false" outlineLevel="0" collapsed="false">
      <c r="A1293" s="5" t="s">
        <v>2352</v>
      </c>
      <c r="B1293" s="5" t="s">
        <v>792</v>
      </c>
      <c r="C1293" s="7" t="n">
        <v>44446</v>
      </c>
      <c r="D1293" s="8" t="n">
        <v>11227</v>
      </c>
      <c r="E1293" s="5" t="s">
        <v>1060</v>
      </c>
      <c r="F1293" s="9" t="n">
        <f aca="false">YEAR(INDEX(Sinistres!$E$2:$E$1030,MATCH(B1293,Sinistres!$A$2:$A$1030,0)))</f>
        <v>2020</v>
      </c>
      <c r="G1293" s="9" t="n">
        <f aca="false">YEAR(C1293)</f>
        <v>2021</v>
      </c>
      <c r="H1293" s="9" t="n">
        <f aca="false">G1293-F1293+1</f>
        <v>2</v>
      </c>
    </row>
    <row r="1294" customFormat="false" ht="15" hidden="false" customHeight="false" outlineLevel="0" collapsed="false">
      <c r="A1294" s="5" t="s">
        <v>2353</v>
      </c>
      <c r="B1294" s="5" t="s">
        <v>792</v>
      </c>
      <c r="C1294" s="7" t="n">
        <v>44728</v>
      </c>
      <c r="D1294" s="8" t="n">
        <v>4384</v>
      </c>
      <c r="E1294" s="5" t="s">
        <v>1060</v>
      </c>
      <c r="F1294" s="9" t="n">
        <f aca="false">YEAR(INDEX(Sinistres!$E$2:$E$1030,MATCH(B1294,Sinistres!$A$2:$A$1030,0)))</f>
        <v>2020</v>
      </c>
      <c r="G1294" s="9" t="n">
        <f aca="false">YEAR(C1294)</f>
        <v>2022</v>
      </c>
      <c r="H1294" s="9" t="n">
        <f aca="false">G1294-F1294+1</f>
        <v>3</v>
      </c>
    </row>
    <row r="1295" customFormat="false" ht="15" hidden="false" customHeight="false" outlineLevel="0" collapsed="false">
      <c r="A1295" s="5" t="s">
        <v>2354</v>
      </c>
      <c r="B1295" s="5" t="s">
        <v>793</v>
      </c>
      <c r="C1295" s="7" t="n">
        <v>44273</v>
      </c>
      <c r="D1295" s="8" t="n">
        <v>43751</v>
      </c>
      <c r="E1295" s="5" t="s">
        <v>1060</v>
      </c>
      <c r="F1295" s="9" t="n">
        <f aca="false">YEAR(INDEX(Sinistres!$E$2:$E$1030,MATCH(B1295,Sinistres!$A$2:$A$1030,0)))</f>
        <v>2020</v>
      </c>
      <c r="G1295" s="9" t="n">
        <f aca="false">YEAR(C1295)</f>
        <v>2021</v>
      </c>
      <c r="H1295" s="9" t="n">
        <f aca="false">G1295-F1295+1</f>
        <v>2</v>
      </c>
    </row>
    <row r="1296" customFormat="false" ht="15" hidden="false" customHeight="false" outlineLevel="0" collapsed="false">
      <c r="A1296" s="5" t="s">
        <v>2355</v>
      </c>
      <c r="B1296" s="5" t="s">
        <v>793</v>
      </c>
      <c r="C1296" s="7" t="n">
        <v>44458</v>
      </c>
      <c r="D1296" s="8" t="n">
        <v>16076</v>
      </c>
      <c r="E1296" s="5" t="s">
        <v>1060</v>
      </c>
      <c r="F1296" s="9" t="n">
        <f aca="false">YEAR(INDEX(Sinistres!$E$2:$E$1030,MATCH(B1296,Sinistres!$A$2:$A$1030,0)))</f>
        <v>2020</v>
      </c>
      <c r="G1296" s="9" t="n">
        <f aca="false">YEAR(C1296)</f>
        <v>2021</v>
      </c>
      <c r="H1296" s="9" t="n">
        <f aca="false">G1296-F1296+1</f>
        <v>2</v>
      </c>
    </row>
    <row r="1297" customFormat="false" ht="15" hidden="false" customHeight="false" outlineLevel="0" collapsed="false">
      <c r="A1297" s="5" t="s">
        <v>2356</v>
      </c>
      <c r="B1297" s="5" t="s">
        <v>794</v>
      </c>
      <c r="C1297" s="7" t="n">
        <v>43944</v>
      </c>
      <c r="D1297" s="8" t="n">
        <v>3477</v>
      </c>
      <c r="E1297" s="5" t="s">
        <v>1060</v>
      </c>
      <c r="F1297" s="9" t="n">
        <f aca="false">YEAR(INDEX(Sinistres!$E$2:$E$1030,MATCH(B1297,Sinistres!$A$2:$A$1030,0)))</f>
        <v>2020</v>
      </c>
      <c r="G1297" s="9" t="n">
        <f aca="false">YEAR(C1297)</f>
        <v>2020</v>
      </c>
      <c r="H1297" s="9" t="n">
        <f aca="false">G1297-F1297+1</f>
        <v>1</v>
      </c>
    </row>
    <row r="1298" customFormat="false" ht="15" hidden="false" customHeight="false" outlineLevel="0" collapsed="false">
      <c r="A1298" s="5" t="s">
        <v>2357</v>
      </c>
      <c r="B1298" s="5" t="s">
        <v>794</v>
      </c>
      <c r="C1298" s="7" t="n">
        <v>43966</v>
      </c>
      <c r="D1298" s="8" t="n">
        <v>11121</v>
      </c>
      <c r="E1298" s="5" t="s">
        <v>1060</v>
      </c>
      <c r="F1298" s="9" t="n">
        <f aca="false">YEAR(INDEX(Sinistres!$E$2:$E$1030,MATCH(B1298,Sinistres!$A$2:$A$1030,0)))</f>
        <v>2020</v>
      </c>
      <c r="G1298" s="9" t="n">
        <f aca="false">YEAR(C1298)</f>
        <v>2020</v>
      </c>
      <c r="H1298" s="9" t="n">
        <f aca="false">G1298-F1298+1</f>
        <v>1</v>
      </c>
    </row>
    <row r="1299" customFormat="false" ht="15" hidden="false" customHeight="false" outlineLevel="0" collapsed="false">
      <c r="A1299" s="5" t="s">
        <v>2358</v>
      </c>
      <c r="B1299" s="5" t="s">
        <v>795</v>
      </c>
      <c r="C1299" s="7" t="n">
        <v>44086</v>
      </c>
      <c r="D1299" s="8" t="n">
        <v>19998</v>
      </c>
      <c r="E1299" s="5" t="s">
        <v>1060</v>
      </c>
      <c r="F1299" s="9" t="n">
        <f aca="false">YEAR(INDEX(Sinistres!$E$2:$E$1030,MATCH(B1299,Sinistres!$A$2:$A$1030,0)))</f>
        <v>2020</v>
      </c>
      <c r="G1299" s="9" t="n">
        <f aca="false">YEAR(C1299)</f>
        <v>2020</v>
      </c>
      <c r="H1299" s="9" t="n">
        <f aca="false">G1299-F1299+1</f>
        <v>1</v>
      </c>
    </row>
    <row r="1300" customFormat="false" ht="15" hidden="false" customHeight="false" outlineLevel="0" collapsed="false">
      <c r="A1300" s="5" t="s">
        <v>2359</v>
      </c>
      <c r="B1300" s="5" t="s">
        <v>796</v>
      </c>
      <c r="C1300" s="7" t="n">
        <v>44028</v>
      </c>
      <c r="D1300" s="8" t="n">
        <v>219</v>
      </c>
      <c r="E1300" s="5" t="s">
        <v>1060</v>
      </c>
      <c r="F1300" s="9" t="n">
        <f aca="false">YEAR(INDEX(Sinistres!$E$2:$E$1030,MATCH(B1300,Sinistres!$A$2:$A$1030,0)))</f>
        <v>2020</v>
      </c>
      <c r="G1300" s="9" t="n">
        <f aca="false">YEAR(C1300)</f>
        <v>2020</v>
      </c>
      <c r="H1300" s="9" t="n">
        <f aca="false">G1300-F1300+1</f>
        <v>1</v>
      </c>
    </row>
    <row r="1301" customFormat="false" ht="15" hidden="false" customHeight="false" outlineLevel="0" collapsed="false">
      <c r="A1301" s="5" t="s">
        <v>2360</v>
      </c>
      <c r="B1301" s="5" t="s">
        <v>796</v>
      </c>
      <c r="C1301" s="7" t="n">
        <v>44052</v>
      </c>
      <c r="D1301" s="8" t="n">
        <v>10522</v>
      </c>
      <c r="E1301" s="5" t="s">
        <v>1060</v>
      </c>
      <c r="F1301" s="9" t="n">
        <f aca="false">YEAR(INDEX(Sinistres!$E$2:$E$1030,MATCH(B1301,Sinistres!$A$2:$A$1030,0)))</f>
        <v>2020</v>
      </c>
      <c r="G1301" s="9" t="n">
        <f aca="false">YEAR(C1301)</f>
        <v>2020</v>
      </c>
      <c r="H1301" s="9" t="n">
        <f aca="false">G1301-F1301+1</f>
        <v>1</v>
      </c>
    </row>
    <row r="1302" customFormat="false" ht="15" hidden="false" customHeight="false" outlineLevel="0" collapsed="false">
      <c r="A1302" s="5" t="s">
        <v>2361</v>
      </c>
      <c r="B1302" s="5" t="s">
        <v>797</v>
      </c>
      <c r="C1302" s="7" t="n">
        <v>44136</v>
      </c>
      <c r="D1302" s="8" t="n">
        <v>6904</v>
      </c>
      <c r="E1302" s="5" t="s">
        <v>1060</v>
      </c>
      <c r="F1302" s="9" t="n">
        <f aca="false">YEAR(INDEX(Sinistres!$E$2:$E$1030,MATCH(B1302,Sinistres!$A$2:$A$1030,0)))</f>
        <v>2020</v>
      </c>
      <c r="G1302" s="9" t="n">
        <f aca="false">YEAR(C1302)</f>
        <v>2020</v>
      </c>
      <c r="H1302" s="9" t="n">
        <f aca="false">G1302-F1302+1</f>
        <v>1</v>
      </c>
    </row>
    <row r="1303" customFormat="false" ht="15" hidden="false" customHeight="false" outlineLevel="0" collapsed="false">
      <c r="A1303" s="5" t="s">
        <v>2362</v>
      </c>
      <c r="B1303" s="5" t="s">
        <v>798</v>
      </c>
      <c r="C1303" s="7" t="n">
        <v>44357</v>
      </c>
      <c r="D1303" s="8" t="n">
        <v>19646</v>
      </c>
      <c r="E1303" s="5" t="s">
        <v>1060</v>
      </c>
      <c r="F1303" s="9" t="n">
        <f aca="false">YEAR(INDEX(Sinistres!$E$2:$E$1030,MATCH(B1303,Sinistres!$A$2:$A$1030,0)))</f>
        <v>2020</v>
      </c>
      <c r="G1303" s="9" t="n">
        <f aca="false">YEAR(C1303)</f>
        <v>2021</v>
      </c>
      <c r="H1303" s="9" t="n">
        <f aca="false">G1303-F1303+1</f>
        <v>2</v>
      </c>
    </row>
    <row r="1304" customFormat="false" ht="15" hidden="false" customHeight="false" outlineLevel="0" collapsed="false">
      <c r="A1304" s="5" t="s">
        <v>2363</v>
      </c>
      <c r="B1304" s="5" t="s">
        <v>798</v>
      </c>
      <c r="C1304" s="7" t="n">
        <v>44429</v>
      </c>
      <c r="D1304" s="8" t="n">
        <v>19738</v>
      </c>
      <c r="E1304" s="5" t="s">
        <v>1060</v>
      </c>
      <c r="F1304" s="9" t="n">
        <f aca="false">YEAR(INDEX(Sinistres!$E$2:$E$1030,MATCH(B1304,Sinistres!$A$2:$A$1030,0)))</f>
        <v>2020</v>
      </c>
      <c r="G1304" s="9" t="n">
        <f aca="false">YEAR(C1304)</f>
        <v>2021</v>
      </c>
      <c r="H1304" s="9" t="n">
        <f aca="false">G1304-F1304+1</f>
        <v>2</v>
      </c>
    </row>
    <row r="1305" customFormat="false" ht="15" hidden="false" customHeight="false" outlineLevel="0" collapsed="false">
      <c r="A1305" s="5" t="s">
        <v>2364</v>
      </c>
      <c r="B1305" s="5" t="s">
        <v>799</v>
      </c>
      <c r="C1305" s="7" t="n">
        <v>44152</v>
      </c>
      <c r="D1305" s="8" t="n">
        <v>9270</v>
      </c>
      <c r="E1305" s="5" t="s">
        <v>1060</v>
      </c>
      <c r="F1305" s="9" t="n">
        <f aca="false">YEAR(INDEX(Sinistres!$E$2:$E$1030,MATCH(B1305,Sinistres!$A$2:$A$1030,0)))</f>
        <v>2020</v>
      </c>
      <c r="G1305" s="9" t="n">
        <f aca="false">YEAR(C1305)</f>
        <v>2020</v>
      </c>
      <c r="H1305" s="9" t="n">
        <f aca="false">G1305-F1305+1</f>
        <v>1</v>
      </c>
    </row>
    <row r="1306" customFormat="false" ht="15" hidden="false" customHeight="false" outlineLevel="0" collapsed="false">
      <c r="A1306" s="5" t="s">
        <v>2365</v>
      </c>
      <c r="B1306" s="5" t="s">
        <v>800</v>
      </c>
      <c r="C1306" s="7" t="n">
        <v>44069</v>
      </c>
      <c r="D1306" s="8" t="n">
        <v>13662</v>
      </c>
      <c r="E1306" s="5" t="s">
        <v>1060</v>
      </c>
      <c r="F1306" s="9" t="n">
        <f aca="false">YEAR(INDEX(Sinistres!$E$2:$E$1030,MATCH(B1306,Sinistres!$A$2:$A$1030,0)))</f>
        <v>2020</v>
      </c>
      <c r="G1306" s="9" t="n">
        <f aca="false">YEAR(C1306)</f>
        <v>2020</v>
      </c>
      <c r="H1306" s="9" t="n">
        <f aca="false">G1306-F1306+1</f>
        <v>1</v>
      </c>
    </row>
    <row r="1307" customFormat="false" ht="15" hidden="false" customHeight="false" outlineLevel="0" collapsed="false">
      <c r="A1307" s="5" t="s">
        <v>2366</v>
      </c>
      <c r="B1307" s="5" t="s">
        <v>801</v>
      </c>
      <c r="C1307" s="7" t="n">
        <v>44419</v>
      </c>
      <c r="D1307" s="8" t="n">
        <v>5058</v>
      </c>
      <c r="E1307" s="5" t="s">
        <v>1060</v>
      </c>
      <c r="F1307" s="9" t="n">
        <f aca="false">YEAR(INDEX(Sinistres!$E$2:$E$1030,MATCH(B1307,Sinistres!$A$2:$A$1030,0)))</f>
        <v>2020</v>
      </c>
      <c r="G1307" s="9" t="n">
        <f aca="false">YEAR(C1307)</f>
        <v>2021</v>
      </c>
      <c r="H1307" s="9" t="n">
        <f aca="false">G1307-F1307+1</f>
        <v>2</v>
      </c>
    </row>
    <row r="1308" customFormat="false" ht="15" hidden="false" customHeight="false" outlineLevel="0" collapsed="false">
      <c r="A1308" s="5" t="s">
        <v>2367</v>
      </c>
      <c r="B1308" s="5" t="s">
        <v>801</v>
      </c>
      <c r="C1308" s="7" t="n">
        <v>44545</v>
      </c>
      <c r="D1308" s="8" t="n">
        <v>9809</v>
      </c>
      <c r="E1308" s="5" t="s">
        <v>1060</v>
      </c>
      <c r="F1308" s="9" t="n">
        <f aca="false">YEAR(INDEX(Sinistres!$E$2:$E$1030,MATCH(B1308,Sinistres!$A$2:$A$1030,0)))</f>
        <v>2020</v>
      </c>
      <c r="G1308" s="9" t="n">
        <f aca="false">YEAR(C1308)</f>
        <v>2021</v>
      </c>
      <c r="H1308" s="9" t="n">
        <f aca="false">G1308-F1308+1</f>
        <v>2</v>
      </c>
    </row>
    <row r="1309" customFormat="false" ht="15" hidden="false" customHeight="false" outlineLevel="0" collapsed="false">
      <c r="A1309" s="5" t="s">
        <v>2368</v>
      </c>
      <c r="B1309" s="5" t="s">
        <v>801</v>
      </c>
      <c r="C1309" s="7" t="n">
        <v>44653</v>
      </c>
      <c r="D1309" s="8" t="n">
        <v>11565</v>
      </c>
      <c r="E1309" s="5" t="s">
        <v>1060</v>
      </c>
      <c r="F1309" s="9" t="n">
        <f aca="false">YEAR(INDEX(Sinistres!$E$2:$E$1030,MATCH(B1309,Sinistres!$A$2:$A$1030,0)))</f>
        <v>2020</v>
      </c>
      <c r="G1309" s="9" t="n">
        <f aca="false">YEAR(C1309)</f>
        <v>2022</v>
      </c>
      <c r="H1309" s="9" t="n">
        <f aca="false">G1309-F1309+1</f>
        <v>3</v>
      </c>
    </row>
    <row r="1310" customFormat="false" ht="15" hidden="false" customHeight="false" outlineLevel="0" collapsed="false">
      <c r="A1310" s="5" t="s">
        <v>2369</v>
      </c>
      <c r="B1310" s="5" t="s">
        <v>802</v>
      </c>
      <c r="C1310" s="7" t="n">
        <v>44148</v>
      </c>
      <c r="D1310" s="8" t="n">
        <v>13581</v>
      </c>
      <c r="E1310" s="5" t="s">
        <v>1060</v>
      </c>
      <c r="F1310" s="9" t="n">
        <f aca="false">YEAR(INDEX(Sinistres!$E$2:$E$1030,MATCH(B1310,Sinistres!$A$2:$A$1030,0)))</f>
        <v>2020</v>
      </c>
      <c r="G1310" s="9" t="n">
        <f aca="false">YEAR(C1310)</f>
        <v>2020</v>
      </c>
      <c r="H1310" s="9" t="n">
        <f aca="false">G1310-F1310+1</f>
        <v>1</v>
      </c>
    </row>
    <row r="1311" customFormat="false" ht="15" hidden="false" customHeight="false" outlineLevel="0" collapsed="false">
      <c r="A1311" s="5" t="s">
        <v>2370</v>
      </c>
      <c r="B1311" s="5" t="s">
        <v>802</v>
      </c>
      <c r="C1311" s="7" t="n">
        <v>44287</v>
      </c>
      <c r="D1311" s="8" t="n">
        <v>23331</v>
      </c>
      <c r="E1311" s="5" t="s">
        <v>1060</v>
      </c>
      <c r="F1311" s="9" t="n">
        <f aca="false">YEAR(INDEX(Sinistres!$E$2:$E$1030,MATCH(B1311,Sinistres!$A$2:$A$1030,0)))</f>
        <v>2020</v>
      </c>
      <c r="G1311" s="9" t="n">
        <f aca="false">YEAR(C1311)</f>
        <v>2021</v>
      </c>
      <c r="H1311" s="9" t="n">
        <f aca="false">G1311-F1311+1</f>
        <v>2</v>
      </c>
    </row>
    <row r="1312" customFormat="false" ht="15" hidden="false" customHeight="false" outlineLevel="0" collapsed="false">
      <c r="A1312" s="5" t="s">
        <v>2371</v>
      </c>
      <c r="B1312" s="5" t="s">
        <v>802</v>
      </c>
      <c r="C1312" s="7" t="n">
        <v>44432</v>
      </c>
      <c r="D1312" s="8" t="n">
        <v>42044</v>
      </c>
      <c r="E1312" s="5" t="s">
        <v>1060</v>
      </c>
      <c r="F1312" s="9" t="n">
        <f aca="false">YEAR(INDEX(Sinistres!$E$2:$E$1030,MATCH(B1312,Sinistres!$A$2:$A$1030,0)))</f>
        <v>2020</v>
      </c>
      <c r="G1312" s="9" t="n">
        <f aca="false">YEAR(C1312)</f>
        <v>2021</v>
      </c>
      <c r="H1312" s="9" t="n">
        <f aca="false">G1312-F1312+1</f>
        <v>2</v>
      </c>
    </row>
    <row r="1313" customFormat="false" ht="15" hidden="false" customHeight="false" outlineLevel="0" collapsed="false">
      <c r="A1313" s="5" t="s">
        <v>2372</v>
      </c>
      <c r="B1313" s="5" t="s">
        <v>803</v>
      </c>
      <c r="C1313" s="7" t="n">
        <v>44124</v>
      </c>
      <c r="D1313" s="8" t="n">
        <v>4026</v>
      </c>
      <c r="E1313" s="5" t="s">
        <v>1060</v>
      </c>
      <c r="F1313" s="9" t="n">
        <f aca="false">YEAR(INDEX(Sinistres!$E$2:$E$1030,MATCH(B1313,Sinistres!$A$2:$A$1030,0)))</f>
        <v>2020</v>
      </c>
      <c r="G1313" s="9" t="n">
        <f aca="false">YEAR(C1313)</f>
        <v>2020</v>
      </c>
      <c r="H1313" s="9" t="n">
        <f aca="false">G1313-F1313+1</f>
        <v>1</v>
      </c>
    </row>
    <row r="1314" customFormat="false" ht="15" hidden="false" customHeight="false" outlineLevel="0" collapsed="false">
      <c r="A1314" s="5" t="s">
        <v>2373</v>
      </c>
      <c r="B1314" s="5" t="s">
        <v>804</v>
      </c>
      <c r="C1314" s="7" t="n">
        <v>44167</v>
      </c>
      <c r="D1314" s="8" t="n">
        <v>2737</v>
      </c>
      <c r="E1314" s="5" t="s">
        <v>1060</v>
      </c>
      <c r="F1314" s="9" t="n">
        <f aca="false">YEAR(INDEX(Sinistres!$E$2:$E$1030,MATCH(B1314,Sinistres!$A$2:$A$1030,0)))</f>
        <v>2020</v>
      </c>
      <c r="G1314" s="9" t="n">
        <f aca="false">YEAR(C1314)</f>
        <v>2020</v>
      </c>
      <c r="H1314" s="9" t="n">
        <f aca="false">G1314-F1314+1</f>
        <v>1</v>
      </c>
    </row>
    <row r="1315" customFormat="false" ht="15" hidden="false" customHeight="false" outlineLevel="0" collapsed="false">
      <c r="A1315" s="5" t="s">
        <v>2374</v>
      </c>
      <c r="B1315" s="5" t="s">
        <v>804</v>
      </c>
      <c r="C1315" s="7" t="n">
        <v>44238</v>
      </c>
      <c r="D1315" s="8" t="n">
        <v>1745</v>
      </c>
      <c r="E1315" s="5" t="s">
        <v>1060</v>
      </c>
      <c r="F1315" s="9" t="n">
        <f aca="false">YEAR(INDEX(Sinistres!$E$2:$E$1030,MATCH(B1315,Sinistres!$A$2:$A$1030,0)))</f>
        <v>2020</v>
      </c>
      <c r="G1315" s="9" t="n">
        <f aca="false">YEAR(C1315)</f>
        <v>2021</v>
      </c>
      <c r="H1315" s="9" t="n">
        <f aca="false">G1315-F1315+1</f>
        <v>2</v>
      </c>
    </row>
    <row r="1316" customFormat="false" ht="15" hidden="false" customHeight="false" outlineLevel="0" collapsed="false">
      <c r="A1316" s="5" t="s">
        <v>2375</v>
      </c>
      <c r="B1316" s="5" t="s">
        <v>805</v>
      </c>
      <c r="C1316" s="7" t="n">
        <v>44092</v>
      </c>
      <c r="D1316" s="8" t="n">
        <v>6635</v>
      </c>
      <c r="E1316" s="5" t="s">
        <v>1060</v>
      </c>
      <c r="F1316" s="9" t="n">
        <f aca="false">YEAR(INDEX(Sinistres!$E$2:$E$1030,MATCH(B1316,Sinistres!$A$2:$A$1030,0)))</f>
        <v>2020</v>
      </c>
      <c r="G1316" s="9" t="n">
        <f aca="false">YEAR(C1316)</f>
        <v>2020</v>
      </c>
      <c r="H1316" s="9" t="n">
        <f aca="false">G1316-F1316+1</f>
        <v>1</v>
      </c>
    </row>
    <row r="1317" customFormat="false" ht="15" hidden="false" customHeight="false" outlineLevel="0" collapsed="false">
      <c r="A1317" s="5" t="s">
        <v>2376</v>
      </c>
      <c r="B1317" s="5" t="s">
        <v>806</v>
      </c>
      <c r="C1317" s="7" t="n">
        <v>44619</v>
      </c>
      <c r="D1317" s="8" t="n">
        <v>62837</v>
      </c>
      <c r="E1317" s="5" t="s">
        <v>1060</v>
      </c>
      <c r="F1317" s="9" t="n">
        <f aca="false">YEAR(INDEX(Sinistres!$E$2:$E$1030,MATCH(B1317,Sinistres!$A$2:$A$1030,0)))</f>
        <v>2020</v>
      </c>
      <c r="G1317" s="9" t="n">
        <f aca="false">YEAR(C1317)</f>
        <v>2022</v>
      </c>
      <c r="H1317" s="9" t="n">
        <f aca="false">G1317-F1317+1</f>
        <v>3</v>
      </c>
    </row>
    <row r="1318" customFormat="false" ht="15" hidden="false" customHeight="false" outlineLevel="0" collapsed="false">
      <c r="A1318" s="5" t="s">
        <v>2377</v>
      </c>
      <c r="B1318" s="5" t="s">
        <v>806</v>
      </c>
      <c r="C1318" s="7" t="n">
        <v>45258</v>
      </c>
      <c r="D1318" s="8" t="n">
        <v>135405</v>
      </c>
      <c r="E1318" s="5" t="s">
        <v>1060</v>
      </c>
      <c r="F1318" s="9" t="n">
        <f aca="false">YEAR(INDEX(Sinistres!$E$2:$E$1030,MATCH(B1318,Sinistres!$A$2:$A$1030,0)))</f>
        <v>2020</v>
      </c>
      <c r="G1318" s="9" t="n">
        <f aca="false">YEAR(C1318)</f>
        <v>2023</v>
      </c>
      <c r="H1318" s="9" t="n">
        <f aca="false">G1318-F1318+1</f>
        <v>4</v>
      </c>
    </row>
    <row r="1319" customFormat="false" ht="15" hidden="false" customHeight="false" outlineLevel="0" collapsed="false">
      <c r="A1319" s="5" t="s">
        <v>2378</v>
      </c>
      <c r="B1319" s="5" t="s">
        <v>806</v>
      </c>
      <c r="C1319" s="7" t="n">
        <v>45807</v>
      </c>
      <c r="D1319" s="8" t="n">
        <v>109656</v>
      </c>
      <c r="E1319" s="5" t="s">
        <v>1060</v>
      </c>
      <c r="F1319" s="9" t="n">
        <f aca="false">YEAR(INDEX(Sinistres!$E$2:$E$1030,MATCH(B1319,Sinistres!$A$2:$A$1030,0)))</f>
        <v>2020</v>
      </c>
      <c r="G1319" s="9" t="n">
        <f aca="false">YEAR(C1319)</f>
        <v>2025</v>
      </c>
      <c r="H1319" s="9" t="n">
        <f aca="false">G1319-F1319+1</f>
        <v>6</v>
      </c>
    </row>
    <row r="1320" customFormat="false" ht="15" hidden="false" customHeight="false" outlineLevel="0" collapsed="false">
      <c r="A1320" s="5" t="s">
        <v>2379</v>
      </c>
      <c r="B1320" s="5" t="s">
        <v>806</v>
      </c>
      <c r="C1320" s="7" t="n">
        <v>45910</v>
      </c>
      <c r="D1320" s="8" t="n">
        <v>78217</v>
      </c>
      <c r="E1320" s="5" t="s">
        <v>1060</v>
      </c>
      <c r="F1320" s="9" t="n">
        <f aca="false">YEAR(INDEX(Sinistres!$E$2:$E$1030,MATCH(B1320,Sinistres!$A$2:$A$1030,0)))</f>
        <v>2020</v>
      </c>
      <c r="G1320" s="9" t="n">
        <f aca="false">YEAR(C1320)</f>
        <v>2025</v>
      </c>
      <c r="H1320" s="9" t="n">
        <f aca="false">G1320-F1320+1</f>
        <v>6</v>
      </c>
    </row>
    <row r="1321" customFormat="false" ht="15" hidden="false" customHeight="false" outlineLevel="0" collapsed="false">
      <c r="A1321" s="5" t="s">
        <v>2380</v>
      </c>
      <c r="B1321" s="5" t="s">
        <v>807</v>
      </c>
      <c r="C1321" s="7" t="n">
        <v>44032</v>
      </c>
      <c r="D1321" s="8" t="n">
        <v>16754</v>
      </c>
      <c r="E1321" s="5" t="s">
        <v>1060</v>
      </c>
      <c r="F1321" s="9" t="n">
        <f aca="false">YEAR(INDEX(Sinistres!$E$2:$E$1030,MATCH(B1321,Sinistres!$A$2:$A$1030,0)))</f>
        <v>2020</v>
      </c>
      <c r="G1321" s="9" t="n">
        <f aca="false">YEAR(C1321)</f>
        <v>2020</v>
      </c>
      <c r="H1321" s="9" t="n">
        <f aca="false">G1321-F1321+1</f>
        <v>1</v>
      </c>
    </row>
    <row r="1322" customFormat="false" ht="15" hidden="false" customHeight="false" outlineLevel="0" collapsed="false">
      <c r="A1322" s="5" t="s">
        <v>2381</v>
      </c>
      <c r="B1322" s="5" t="s">
        <v>808</v>
      </c>
      <c r="C1322" s="7" t="n">
        <v>44132</v>
      </c>
      <c r="D1322" s="8" t="n">
        <v>14882</v>
      </c>
      <c r="E1322" s="5" t="s">
        <v>1060</v>
      </c>
      <c r="F1322" s="9" t="n">
        <f aca="false">YEAR(INDEX(Sinistres!$E$2:$E$1030,MATCH(B1322,Sinistres!$A$2:$A$1030,0)))</f>
        <v>2020</v>
      </c>
      <c r="G1322" s="9" t="n">
        <f aca="false">YEAR(C1322)</f>
        <v>2020</v>
      </c>
      <c r="H1322" s="9" t="n">
        <f aca="false">G1322-F1322+1</f>
        <v>1</v>
      </c>
    </row>
    <row r="1323" customFormat="false" ht="15" hidden="false" customHeight="false" outlineLevel="0" collapsed="false">
      <c r="A1323" s="5" t="s">
        <v>2382</v>
      </c>
      <c r="B1323" s="5" t="s">
        <v>808</v>
      </c>
      <c r="C1323" s="7" t="n">
        <v>44248</v>
      </c>
      <c r="D1323" s="8" t="n">
        <v>1820</v>
      </c>
      <c r="E1323" s="5" t="s">
        <v>1060</v>
      </c>
      <c r="F1323" s="9" t="n">
        <f aca="false">YEAR(INDEX(Sinistres!$E$2:$E$1030,MATCH(B1323,Sinistres!$A$2:$A$1030,0)))</f>
        <v>2020</v>
      </c>
      <c r="G1323" s="9" t="n">
        <f aca="false">YEAR(C1323)</f>
        <v>2021</v>
      </c>
      <c r="H1323" s="9" t="n">
        <f aca="false">G1323-F1323+1</f>
        <v>2</v>
      </c>
    </row>
    <row r="1324" customFormat="false" ht="15" hidden="false" customHeight="false" outlineLevel="0" collapsed="false">
      <c r="A1324" s="5" t="s">
        <v>2383</v>
      </c>
      <c r="B1324" s="5" t="s">
        <v>808</v>
      </c>
      <c r="C1324" s="7" t="n">
        <v>44344</v>
      </c>
      <c r="D1324" s="8" t="n">
        <v>15371</v>
      </c>
      <c r="E1324" s="5" t="s">
        <v>1060</v>
      </c>
      <c r="F1324" s="9" t="n">
        <f aca="false">YEAR(INDEX(Sinistres!$E$2:$E$1030,MATCH(B1324,Sinistres!$A$2:$A$1030,0)))</f>
        <v>2020</v>
      </c>
      <c r="G1324" s="9" t="n">
        <f aca="false">YEAR(C1324)</f>
        <v>2021</v>
      </c>
      <c r="H1324" s="9" t="n">
        <f aca="false">G1324-F1324+1</f>
        <v>2</v>
      </c>
    </row>
    <row r="1325" customFormat="false" ht="15" hidden="false" customHeight="false" outlineLevel="0" collapsed="false">
      <c r="A1325" s="5" t="s">
        <v>2384</v>
      </c>
      <c r="B1325" s="5" t="s">
        <v>809</v>
      </c>
      <c r="C1325" s="7" t="n">
        <v>44343</v>
      </c>
      <c r="D1325" s="8" t="n">
        <v>10884</v>
      </c>
      <c r="E1325" s="5" t="s">
        <v>1060</v>
      </c>
      <c r="F1325" s="9" t="n">
        <f aca="false">YEAR(INDEX(Sinistres!$E$2:$E$1030,MATCH(B1325,Sinistres!$A$2:$A$1030,0)))</f>
        <v>2020</v>
      </c>
      <c r="G1325" s="9" t="n">
        <f aca="false">YEAR(C1325)</f>
        <v>2021</v>
      </c>
      <c r="H1325" s="9" t="n">
        <f aca="false">G1325-F1325+1</f>
        <v>2</v>
      </c>
    </row>
    <row r="1326" customFormat="false" ht="15" hidden="false" customHeight="false" outlineLevel="0" collapsed="false">
      <c r="A1326" s="5" t="s">
        <v>2385</v>
      </c>
      <c r="B1326" s="5" t="s">
        <v>809</v>
      </c>
      <c r="C1326" s="7" t="n">
        <v>44508</v>
      </c>
      <c r="D1326" s="8" t="n">
        <v>5270</v>
      </c>
      <c r="E1326" s="5" t="s">
        <v>1060</v>
      </c>
      <c r="F1326" s="9" t="n">
        <f aca="false">YEAR(INDEX(Sinistres!$E$2:$E$1030,MATCH(B1326,Sinistres!$A$2:$A$1030,0)))</f>
        <v>2020</v>
      </c>
      <c r="G1326" s="9" t="n">
        <f aca="false">YEAR(C1326)</f>
        <v>2021</v>
      </c>
      <c r="H1326" s="9" t="n">
        <f aca="false">G1326-F1326+1</f>
        <v>2</v>
      </c>
    </row>
    <row r="1327" customFormat="false" ht="15" hidden="false" customHeight="false" outlineLevel="0" collapsed="false">
      <c r="A1327" s="5" t="s">
        <v>2386</v>
      </c>
      <c r="B1327" s="5" t="s">
        <v>809</v>
      </c>
      <c r="C1327" s="7" t="n">
        <v>44553</v>
      </c>
      <c r="D1327" s="8" t="n">
        <v>7474</v>
      </c>
      <c r="E1327" s="5" t="s">
        <v>1060</v>
      </c>
      <c r="F1327" s="9" t="n">
        <f aca="false">YEAR(INDEX(Sinistres!$E$2:$E$1030,MATCH(B1327,Sinistres!$A$2:$A$1030,0)))</f>
        <v>2020</v>
      </c>
      <c r="G1327" s="9" t="n">
        <f aca="false">YEAR(C1327)</f>
        <v>2021</v>
      </c>
      <c r="H1327" s="9" t="n">
        <f aca="false">G1327-F1327+1</f>
        <v>2</v>
      </c>
    </row>
    <row r="1328" customFormat="false" ht="15" hidden="false" customHeight="false" outlineLevel="0" collapsed="false">
      <c r="A1328" s="5" t="s">
        <v>2387</v>
      </c>
      <c r="B1328" s="5" t="s">
        <v>810</v>
      </c>
      <c r="C1328" s="7" t="n">
        <v>44597</v>
      </c>
      <c r="D1328" s="8" t="n">
        <v>787</v>
      </c>
      <c r="E1328" s="5" t="s">
        <v>1060</v>
      </c>
      <c r="F1328" s="9" t="n">
        <f aca="false">YEAR(INDEX(Sinistres!$E$2:$E$1030,MATCH(B1328,Sinistres!$A$2:$A$1030,0)))</f>
        <v>2021</v>
      </c>
      <c r="G1328" s="9" t="n">
        <f aca="false">YEAR(C1328)</f>
        <v>2022</v>
      </c>
      <c r="H1328" s="9" t="n">
        <f aca="false">G1328-F1328+1</f>
        <v>2</v>
      </c>
    </row>
    <row r="1329" customFormat="false" ht="15" hidden="false" customHeight="false" outlineLevel="0" collapsed="false">
      <c r="A1329" s="5" t="s">
        <v>2388</v>
      </c>
      <c r="B1329" s="5" t="s">
        <v>810</v>
      </c>
      <c r="C1329" s="7" t="n">
        <v>44634</v>
      </c>
      <c r="D1329" s="8" t="n">
        <v>1156</v>
      </c>
      <c r="E1329" s="5" t="s">
        <v>1060</v>
      </c>
      <c r="F1329" s="9" t="n">
        <f aca="false">YEAR(INDEX(Sinistres!$E$2:$E$1030,MATCH(B1329,Sinistres!$A$2:$A$1030,0)))</f>
        <v>2021</v>
      </c>
      <c r="G1329" s="9" t="n">
        <f aca="false">YEAR(C1329)</f>
        <v>2022</v>
      </c>
      <c r="H1329" s="9" t="n">
        <f aca="false">G1329-F1329+1</f>
        <v>2</v>
      </c>
    </row>
    <row r="1330" customFormat="false" ht="15" hidden="false" customHeight="false" outlineLevel="0" collapsed="false">
      <c r="A1330" s="5" t="s">
        <v>2389</v>
      </c>
      <c r="B1330" s="5" t="s">
        <v>811</v>
      </c>
      <c r="C1330" s="7" t="n">
        <v>44383</v>
      </c>
      <c r="D1330" s="8" t="n">
        <v>4687</v>
      </c>
      <c r="E1330" s="5" t="s">
        <v>1060</v>
      </c>
      <c r="F1330" s="9" t="n">
        <f aca="false">YEAR(INDEX(Sinistres!$E$2:$E$1030,MATCH(B1330,Sinistres!$A$2:$A$1030,0)))</f>
        <v>2021</v>
      </c>
      <c r="G1330" s="9" t="n">
        <f aca="false">YEAR(C1330)</f>
        <v>2021</v>
      </c>
      <c r="H1330" s="9" t="n">
        <f aca="false">G1330-F1330+1</f>
        <v>1</v>
      </c>
    </row>
    <row r="1331" customFormat="false" ht="15" hidden="false" customHeight="false" outlineLevel="0" collapsed="false">
      <c r="A1331" s="5" t="s">
        <v>2390</v>
      </c>
      <c r="B1331" s="5" t="s">
        <v>812</v>
      </c>
      <c r="C1331" s="7" t="n">
        <v>44283</v>
      </c>
      <c r="D1331" s="8" t="n">
        <v>1277</v>
      </c>
      <c r="E1331" s="5" t="s">
        <v>1060</v>
      </c>
      <c r="F1331" s="9" t="n">
        <f aca="false">YEAR(INDEX(Sinistres!$E$2:$E$1030,MATCH(B1331,Sinistres!$A$2:$A$1030,0)))</f>
        <v>2021</v>
      </c>
      <c r="G1331" s="9" t="n">
        <f aca="false">YEAR(C1331)</f>
        <v>2021</v>
      </c>
      <c r="H1331" s="9" t="n">
        <f aca="false">G1331-F1331+1</f>
        <v>1</v>
      </c>
    </row>
    <row r="1332" customFormat="false" ht="15" hidden="false" customHeight="false" outlineLevel="0" collapsed="false">
      <c r="A1332" s="5" t="s">
        <v>2391</v>
      </c>
      <c r="B1332" s="5" t="s">
        <v>813</v>
      </c>
      <c r="C1332" s="7" t="n">
        <v>44565</v>
      </c>
      <c r="D1332" s="8" t="n">
        <v>14835</v>
      </c>
      <c r="E1332" s="5" t="s">
        <v>1060</v>
      </c>
      <c r="F1332" s="9" t="n">
        <f aca="false">YEAR(INDEX(Sinistres!$E$2:$E$1030,MATCH(B1332,Sinistres!$A$2:$A$1030,0)))</f>
        <v>2021</v>
      </c>
      <c r="G1332" s="9" t="n">
        <f aca="false">YEAR(C1332)</f>
        <v>2022</v>
      </c>
      <c r="H1332" s="9" t="n">
        <f aca="false">G1332-F1332+1</f>
        <v>2</v>
      </c>
    </row>
    <row r="1333" customFormat="false" ht="15" hidden="false" customHeight="false" outlineLevel="0" collapsed="false">
      <c r="A1333" s="5" t="s">
        <v>2392</v>
      </c>
      <c r="B1333" s="5" t="s">
        <v>813</v>
      </c>
      <c r="C1333" s="7" t="n">
        <v>44641</v>
      </c>
      <c r="D1333" s="8" t="n">
        <v>27419</v>
      </c>
      <c r="E1333" s="5" t="s">
        <v>1060</v>
      </c>
      <c r="F1333" s="9" t="n">
        <f aca="false">YEAR(INDEX(Sinistres!$E$2:$E$1030,MATCH(B1333,Sinistres!$A$2:$A$1030,0)))</f>
        <v>2021</v>
      </c>
      <c r="G1333" s="9" t="n">
        <f aca="false">YEAR(C1333)</f>
        <v>2022</v>
      </c>
      <c r="H1333" s="9" t="n">
        <f aca="false">G1333-F1333+1</f>
        <v>2</v>
      </c>
    </row>
    <row r="1334" customFormat="false" ht="15" hidden="false" customHeight="false" outlineLevel="0" collapsed="false">
      <c r="A1334" s="5" t="s">
        <v>2393</v>
      </c>
      <c r="B1334" s="5" t="s">
        <v>813</v>
      </c>
      <c r="C1334" s="7" t="n">
        <v>44712</v>
      </c>
      <c r="D1334" s="8" t="n">
        <v>20537</v>
      </c>
      <c r="E1334" s="5" t="s">
        <v>1060</v>
      </c>
      <c r="F1334" s="9" t="n">
        <f aca="false">YEAR(INDEX(Sinistres!$E$2:$E$1030,MATCH(B1334,Sinistres!$A$2:$A$1030,0)))</f>
        <v>2021</v>
      </c>
      <c r="G1334" s="9" t="n">
        <f aca="false">YEAR(C1334)</f>
        <v>2022</v>
      </c>
      <c r="H1334" s="9" t="n">
        <f aca="false">G1334-F1334+1</f>
        <v>2</v>
      </c>
    </row>
    <row r="1335" customFormat="false" ht="15" hidden="false" customHeight="false" outlineLevel="0" collapsed="false">
      <c r="A1335" s="5" t="s">
        <v>2394</v>
      </c>
      <c r="B1335" s="5" t="s">
        <v>814</v>
      </c>
      <c r="C1335" s="7" t="n">
        <v>44622</v>
      </c>
      <c r="D1335" s="8" t="n">
        <v>6696</v>
      </c>
      <c r="E1335" s="5" t="s">
        <v>1060</v>
      </c>
      <c r="F1335" s="9" t="n">
        <f aca="false">YEAR(INDEX(Sinistres!$E$2:$E$1030,MATCH(B1335,Sinistres!$A$2:$A$1030,0)))</f>
        <v>2021</v>
      </c>
      <c r="G1335" s="9" t="n">
        <f aca="false">YEAR(C1335)</f>
        <v>2022</v>
      </c>
      <c r="H1335" s="9" t="n">
        <f aca="false">G1335-F1335+1</f>
        <v>2</v>
      </c>
    </row>
    <row r="1336" customFormat="false" ht="15" hidden="false" customHeight="false" outlineLevel="0" collapsed="false">
      <c r="A1336" s="5" t="s">
        <v>2395</v>
      </c>
      <c r="B1336" s="5" t="s">
        <v>815</v>
      </c>
      <c r="C1336" s="7" t="n">
        <v>44599</v>
      </c>
      <c r="D1336" s="8" t="n">
        <v>9525</v>
      </c>
      <c r="E1336" s="5" t="s">
        <v>1060</v>
      </c>
      <c r="F1336" s="9" t="n">
        <f aca="false">YEAR(INDEX(Sinistres!$E$2:$E$1030,MATCH(B1336,Sinistres!$A$2:$A$1030,0)))</f>
        <v>2021</v>
      </c>
      <c r="G1336" s="9" t="n">
        <f aca="false">YEAR(C1336)</f>
        <v>2022</v>
      </c>
      <c r="H1336" s="9" t="n">
        <f aca="false">G1336-F1336+1</f>
        <v>2</v>
      </c>
    </row>
    <row r="1337" customFormat="false" ht="15" hidden="false" customHeight="false" outlineLevel="0" collapsed="false">
      <c r="A1337" s="5" t="s">
        <v>2396</v>
      </c>
      <c r="B1337" s="5" t="s">
        <v>816</v>
      </c>
      <c r="C1337" s="7" t="n">
        <v>44394</v>
      </c>
      <c r="D1337" s="8" t="n">
        <v>22440</v>
      </c>
      <c r="E1337" s="5" t="s">
        <v>1060</v>
      </c>
      <c r="F1337" s="9" t="n">
        <f aca="false">YEAR(INDEX(Sinistres!$E$2:$E$1030,MATCH(B1337,Sinistres!$A$2:$A$1030,0)))</f>
        <v>2021</v>
      </c>
      <c r="G1337" s="9" t="n">
        <f aca="false">YEAR(C1337)</f>
        <v>2021</v>
      </c>
      <c r="H1337" s="9" t="n">
        <f aca="false">G1337-F1337+1</f>
        <v>1</v>
      </c>
    </row>
    <row r="1338" customFormat="false" ht="15" hidden="false" customHeight="false" outlineLevel="0" collapsed="false">
      <c r="A1338" s="5" t="s">
        <v>2397</v>
      </c>
      <c r="B1338" s="5" t="s">
        <v>816</v>
      </c>
      <c r="C1338" s="7" t="n">
        <v>44635</v>
      </c>
      <c r="D1338" s="8" t="n">
        <v>66112</v>
      </c>
      <c r="E1338" s="5" t="s">
        <v>1060</v>
      </c>
      <c r="F1338" s="9" t="n">
        <f aca="false">YEAR(INDEX(Sinistres!$E$2:$E$1030,MATCH(B1338,Sinistres!$A$2:$A$1030,0)))</f>
        <v>2021</v>
      </c>
      <c r="G1338" s="9" t="n">
        <f aca="false">YEAR(C1338)</f>
        <v>2022</v>
      </c>
      <c r="H1338" s="9" t="n">
        <f aca="false">G1338-F1338+1</f>
        <v>2</v>
      </c>
    </row>
    <row r="1339" customFormat="false" ht="15" hidden="false" customHeight="false" outlineLevel="0" collapsed="false">
      <c r="A1339" s="5" t="s">
        <v>2398</v>
      </c>
      <c r="B1339" s="5" t="s">
        <v>817</v>
      </c>
      <c r="C1339" s="7" t="n">
        <v>44906</v>
      </c>
      <c r="D1339" s="8" t="n">
        <v>36763</v>
      </c>
      <c r="E1339" s="5" t="s">
        <v>1060</v>
      </c>
      <c r="F1339" s="9" t="n">
        <f aca="false">YEAR(INDEX(Sinistres!$E$2:$E$1030,MATCH(B1339,Sinistres!$A$2:$A$1030,0)))</f>
        <v>2021</v>
      </c>
      <c r="G1339" s="9" t="n">
        <f aca="false">YEAR(C1339)</f>
        <v>2022</v>
      </c>
      <c r="H1339" s="9" t="n">
        <f aca="false">G1339-F1339+1</f>
        <v>2</v>
      </c>
    </row>
    <row r="1340" customFormat="false" ht="15" hidden="false" customHeight="false" outlineLevel="0" collapsed="false">
      <c r="A1340" s="5" t="s">
        <v>2399</v>
      </c>
      <c r="B1340" s="5" t="s">
        <v>817</v>
      </c>
      <c r="C1340" s="7" t="n">
        <v>44959</v>
      </c>
      <c r="D1340" s="8" t="n">
        <v>50640</v>
      </c>
      <c r="E1340" s="5" t="s">
        <v>1060</v>
      </c>
      <c r="F1340" s="9" t="n">
        <f aca="false">YEAR(INDEX(Sinistres!$E$2:$E$1030,MATCH(B1340,Sinistres!$A$2:$A$1030,0)))</f>
        <v>2021</v>
      </c>
      <c r="G1340" s="9" t="n">
        <f aca="false">YEAR(C1340)</f>
        <v>2023</v>
      </c>
      <c r="H1340" s="9" t="n">
        <f aca="false">G1340-F1340+1</f>
        <v>3</v>
      </c>
    </row>
    <row r="1341" customFormat="false" ht="15" hidden="false" customHeight="false" outlineLevel="0" collapsed="false">
      <c r="A1341" s="5" t="s">
        <v>2400</v>
      </c>
      <c r="B1341" s="5" t="s">
        <v>818</v>
      </c>
      <c r="C1341" s="7" t="n">
        <v>44537</v>
      </c>
      <c r="D1341" s="8" t="n">
        <v>11286</v>
      </c>
      <c r="E1341" s="5" t="s">
        <v>1060</v>
      </c>
      <c r="F1341" s="9" t="n">
        <f aca="false">YEAR(INDEX(Sinistres!$E$2:$E$1030,MATCH(B1341,Sinistres!$A$2:$A$1030,0)))</f>
        <v>2021</v>
      </c>
      <c r="G1341" s="9" t="n">
        <f aca="false">YEAR(C1341)</f>
        <v>2021</v>
      </c>
      <c r="H1341" s="9" t="n">
        <f aca="false">G1341-F1341+1</f>
        <v>1</v>
      </c>
    </row>
    <row r="1342" customFormat="false" ht="15" hidden="false" customHeight="false" outlineLevel="0" collapsed="false">
      <c r="A1342" s="5" t="s">
        <v>2401</v>
      </c>
      <c r="B1342" s="5" t="s">
        <v>819</v>
      </c>
      <c r="C1342" s="7" t="n">
        <v>44576</v>
      </c>
      <c r="D1342" s="8" t="n">
        <v>16111</v>
      </c>
      <c r="E1342" s="5" t="s">
        <v>1060</v>
      </c>
      <c r="F1342" s="9" t="n">
        <f aca="false">YEAR(INDEX(Sinistres!$E$2:$E$1030,MATCH(B1342,Sinistres!$A$2:$A$1030,0)))</f>
        <v>2021</v>
      </c>
      <c r="G1342" s="9" t="n">
        <f aca="false">YEAR(C1342)</f>
        <v>2022</v>
      </c>
      <c r="H1342" s="9" t="n">
        <f aca="false">G1342-F1342+1</f>
        <v>2</v>
      </c>
    </row>
    <row r="1343" customFormat="false" ht="15" hidden="false" customHeight="false" outlineLevel="0" collapsed="false">
      <c r="A1343" s="5" t="s">
        <v>2402</v>
      </c>
      <c r="B1343" s="5" t="s">
        <v>819</v>
      </c>
      <c r="C1343" s="7" t="n">
        <v>44598</v>
      </c>
      <c r="D1343" s="8" t="n">
        <v>5587</v>
      </c>
      <c r="E1343" s="5" t="s">
        <v>1060</v>
      </c>
      <c r="F1343" s="9" t="n">
        <f aca="false">YEAR(INDEX(Sinistres!$E$2:$E$1030,MATCH(B1343,Sinistres!$A$2:$A$1030,0)))</f>
        <v>2021</v>
      </c>
      <c r="G1343" s="9" t="n">
        <f aca="false">YEAR(C1343)</f>
        <v>2022</v>
      </c>
      <c r="H1343" s="9" t="n">
        <f aca="false">G1343-F1343+1</f>
        <v>2</v>
      </c>
    </row>
    <row r="1344" customFormat="false" ht="15" hidden="false" customHeight="false" outlineLevel="0" collapsed="false">
      <c r="A1344" s="5" t="s">
        <v>2403</v>
      </c>
      <c r="B1344" s="5" t="s">
        <v>819</v>
      </c>
      <c r="C1344" s="7" t="n">
        <v>44758</v>
      </c>
      <c r="D1344" s="8" t="n">
        <v>2760</v>
      </c>
      <c r="E1344" s="5" t="s">
        <v>1060</v>
      </c>
      <c r="F1344" s="9" t="n">
        <f aca="false">YEAR(INDEX(Sinistres!$E$2:$E$1030,MATCH(B1344,Sinistres!$A$2:$A$1030,0)))</f>
        <v>2021</v>
      </c>
      <c r="G1344" s="9" t="n">
        <f aca="false">YEAR(C1344)</f>
        <v>2022</v>
      </c>
      <c r="H1344" s="9" t="n">
        <f aca="false">G1344-F1344+1</f>
        <v>2</v>
      </c>
    </row>
    <row r="1345" customFormat="false" ht="15" hidden="false" customHeight="false" outlineLevel="0" collapsed="false">
      <c r="A1345" s="5" t="s">
        <v>2404</v>
      </c>
      <c r="B1345" s="5" t="s">
        <v>820</v>
      </c>
      <c r="C1345" s="7" t="n">
        <v>44474</v>
      </c>
      <c r="D1345" s="8" t="n">
        <v>3476</v>
      </c>
      <c r="E1345" s="5" t="s">
        <v>1060</v>
      </c>
      <c r="F1345" s="9" t="n">
        <f aca="false">YEAR(INDEX(Sinistres!$E$2:$E$1030,MATCH(B1345,Sinistres!$A$2:$A$1030,0)))</f>
        <v>2021</v>
      </c>
      <c r="G1345" s="9" t="n">
        <f aca="false">YEAR(C1345)</f>
        <v>2021</v>
      </c>
      <c r="H1345" s="9" t="n">
        <f aca="false">G1345-F1345+1</f>
        <v>1</v>
      </c>
    </row>
    <row r="1346" customFormat="false" ht="15" hidden="false" customHeight="false" outlineLevel="0" collapsed="false">
      <c r="A1346" s="5" t="s">
        <v>2405</v>
      </c>
      <c r="B1346" s="5" t="s">
        <v>820</v>
      </c>
      <c r="C1346" s="7" t="n">
        <v>44478</v>
      </c>
      <c r="D1346" s="8" t="n">
        <v>7201</v>
      </c>
      <c r="E1346" s="5" t="s">
        <v>1060</v>
      </c>
      <c r="F1346" s="9" t="n">
        <f aca="false">YEAR(INDEX(Sinistres!$E$2:$E$1030,MATCH(B1346,Sinistres!$A$2:$A$1030,0)))</f>
        <v>2021</v>
      </c>
      <c r="G1346" s="9" t="n">
        <f aca="false">YEAR(C1346)</f>
        <v>2021</v>
      </c>
      <c r="H1346" s="9" t="n">
        <f aca="false">G1346-F1346+1</f>
        <v>1</v>
      </c>
    </row>
    <row r="1347" customFormat="false" ht="15" hidden="false" customHeight="false" outlineLevel="0" collapsed="false">
      <c r="A1347" s="5" t="s">
        <v>2406</v>
      </c>
      <c r="B1347" s="5" t="s">
        <v>821</v>
      </c>
      <c r="C1347" s="7" t="n">
        <v>44817</v>
      </c>
      <c r="D1347" s="8" t="n">
        <v>15416</v>
      </c>
      <c r="E1347" s="5" t="s">
        <v>1060</v>
      </c>
      <c r="F1347" s="9" t="n">
        <f aca="false">YEAR(INDEX(Sinistres!$E$2:$E$1030,MATCH(B1347,Sinistres!$A$2:$A$1030,0)))</f>
        <v>2021</v>
      </c>
      <c r="G1347" s="9" t="n">
        <f aca="false">YEAR(C1347)</f>
        <v>2022</v>
      </c>
      <c r="H1347" s="9" t="n">
        <f aca="false">G1347-F1347+1</f>
        <v>2</v>
      </c>
    </row>
    <row r="1348" customFormat="false" ht="15" hidden="false" customHeight="false" outlineLevel="0" collapsed="false">
      <c r="A1348" s="5" t="s">
        <v>2407</v>
      </c>
      <c r="B1348" s="5" t="s">
        <v>821</v>
      </c>
      <c r="C1348" s="7" t="n">
        <v>45073</v>
      </c>
      <c r="D1348" s="8" t="n">
        <v>5756</v>
      </c>
      <c r="E1348" s="5" t="s">
        <v>1060</v>
      </c>
      <c r="F1348" s="9" t="n">
        <f aca="false">YEAR(INDEX(Sinistres!$E$2:$E$1030,MATCH(B1348,Sinistres!$A$2:$A$1030,0)))</f>
        <v>2021</v>
      </c>
      <c r="G1348" s="9" t="n">
        <f aca="false">YEAR(C1348)</f>
        <v>2023</v>
      </c>
      <c r="H1348" s="9" t="n">
        <f aca="false">G1348-F1348+1</f>
        <v>3</v>
      </c>
    </row>
    <row r="1349" customFormat="false" ht="15" hidden="false" customHeight="false" outlineLevel="0" collapsed="false">
      <c r="A1349" s="5" t="s">
        <v>2408</v>
      </c>
      <c r="B1349" s="5" t="s">
        <v>822</v>
      </c>
      <c r="C1349" s="7" t="n">
        <v>44589</v>
      </c>
      <c r="D1349" s="8" t="n">
        <v>2545</v>
      </c>
      <c r="E1349" s="5" t="s">
        <v>1060</v>
      </c>
      <c r="F1349" s="9" t="n">
        <f aca="false">YEAR(INDEX(Sinistres!$E$2:$E$1030,MATCH(B1349,Sinistres!$A$2:$A$1030,0)))</f>
        <v>2021</v>
      </c>
      <c r="G1349" s="9" t="n">
        <f aca="false">YEAR(C1349)</f>
        <v>2022</v>
      </c>
      <c r="H1349" s="9" t="n">
        <f aca="false">G1349-F1349+1</f>
        <v>2</v>
      </c>
    </row>
    <row r="1350" customFormat="false" ht="15" hidden="false" customHeight="false" outlineLevel="0" collapsed="false">
      <c r="A1350" s="5" t="s">
        <v>2409</v>
      </c>
      <c r="B1350" s="5" t="s">
        <v>823</v>
      </c>
      <c r="C1350" s="7" t="n">
        <v>44837</v>
      </c>
      <c r="D1350" s="8" t="n">
        <v>15135</v>
      </c>
      <c r="E1350" s="5" t="s">
        <v>1060</v>
      </c>
      <c r="F1350" s="9" t="n">
        <f aca="false">YEAR(INDEX(Sinistres!$E$2:$E$1030,MATCH(B1350,Sinistres!$A$2:$A$1030,0)))</f>
        <v>2021</v>
      </c>
      <c r="G1350" s="9" t="n">
        <f aca="false">YEAR(C1350)</f>
        <v>2022</v>
      </c>
      <c r="H1350" s="9" t="n">
        <f aca="false">G1350-F1350+1</f>
        <v>2</v>
      </c>
    </row>
    <row r="1351" customFormat="false" ht="15" hidden="false" customHeight="false" outlineLevel="0" collapsed="false">
      <c r="A1351" s="5" t="s">
        <v>2410</v>
      </c>
      <c r="B1351" s="5" t="s">
        <v>823</v>
      </c>
      <c r="C1351" s="7" t="n">
        <v>44903</v>
      </c>
      <c r="D1351" s="8" t="n">
        <v>10139</v>
      </c>
      <c r="E1351" s="5" t="s">
        <v>1060</v>
      </c>
      <c r="F1351" s="9" t="n">
        <f aca="false">YEAR(INDEX(Sinistres!$E$2:$E$1030,MATCH(B1351,Sinistres!$A$2:$A$1030,0)))</f>
        <v>2021</v>
      </c>
      <c r="G1351" s="9" t="n">
        <f aca="false">YEAR(C1351)</f>
        <v>2022</v>
      </c>
      <c r="H1351" s="9" t="n">
        <f aca="false">G1351-F1351+1</f>
        <v>2</v>
      </c>
    </row>
    <row r="1352" customFormat="false" ht="15" hidden="false" customHeight="false" outlineLevel="0" collapsed="false">
      <c r="A1352" s="5" t="s">
        <v>2411</v>
      </c>
      <c r="B1352" s="5" t="s">
        <v>823</v>
      </c>
      <c r="C1352" s="7" t="n">
        <v>45087</v>
      </c>
      <c r="D1352" s="8" t="n">
        <v>6652</v>
      </c>
      <c r="E1352" s="5" t="s">
        <v>1060</v>
      </c>
      <c r="F1352" s="9" t="n">
        <f aca="false">YEAR(INDEX(Sinistres!$E$2:$E$1030,MATCH(B1352,Sinistres!$A$2:$A$1030,0)))</f>
        <v>2021</v>
      </c>
      <c r="G1352" s="9" t="n">
        <f aca="false">YEAR(C1352)</f>
        <v>2023</v>
      </c>
      <c r="H1352" s="9" t="n">
        <f aca="false">G1352-F1352+1</f>
        <v>3</v>
      </c>
    </row>
    <row r="1353" customFormat="false" ht="15" hidden="false" customHeight="false" outlineLevel="0" collapsed="false">
      <c r="A1353" s="5" t="s">
        <v>2412</v>
      </c>
      <c r="B1353" s="5" t="s">
        <v>824</v>
      </c>
      <c r="C1353" s="7" t="n">
        <v>44504</v>
      </c>
      <c r="D1353" s="8" t="n">
        <v>7498</v>
      </c>
      <c r="E1353" s="5" t="s">
        <v>1060</v>
      </c>
      <c r="F1353" s="9" t="n">
        <f aca="false">YEAR(INDEX(Sinistres!$E$2:$E$1030,MATCH(B1353,Sinistres!$A$2:$A$1030,0)))</f>
        <v>2021</v>
      </c>
      <c r="G1353" s="9" t="n">
        <f aca="false">YEAR(C1353)</f>
        <v>2021</v>
      </c>
      <c r="H1353" s="9" t="n">
        <f aca="false">G1353-F1353+1</f>
        <v>1</v>
      </c>
    </row>
    <row r="1354" customFormat="false" ht="15" hidden="false" customHeight="false" outlineLevel="0" collapsed="false">
      <c r="A1354" s="5" t="s">
        <v>2413</v>
      </c>
      <c r="B1354" s="5" t="s">
        <v>825</v>
      </c>
      <c r="C1354" s="7" t="n">
        <v>44499</v>
      </c>
      <c r="D1354" s="8" t="n">
        <v>1852</v>
      </c>
      <c r="E1354" s="5" t="s">
        <v>1060</v>
      </c>
      <c r="F1354" s="9" t="n">
        <f aca="false">YEAR(INDEX(Sinistres!$E$2:$E$1030,MATCH(B1354,Sinistres!$A$2:$A$1030,0)))</f>
        <v>2021</v>
      </c>
      <c r="G1354" s="9" t="n">
        <f aca="false">YEAR(C1354)</f>
        <v>2021</v>
      </c>
      <c r="H1354" s="9" t="n">
        <f aca="false">G1354-F1354+1</f>
        <v>1</v>
      </c>
    </row>
    <row r="1355" customFormat="false" ht="15" hidden="false" customHeight="false" outlineLevel="0" collapsed="false">
      <c r="A1355" s="5" t="s">
        <v>2414</v>
      </c>
      <c r="B1355" s="5" t="s">
        <v>826</v>
      </c>
      <c r="C1355" s="7" t="n">
        <v>44480</v>
      </c>
      <c r="D1355" s="8" t="n">
        <v>4459</v>
      </c>
      <c r="E1355" s="5" t="s">
        <v>1060</v>
      </c>
      <c r="F1355" s="9" t="n">
        <f aca="false">YEAR(INDEX(Sinistres!$E$2:$E$1030,MATCH(B1355,Sinistres!$A$2:$A$1030,0)))</f>
        <v>2021</v>
      </c>
      <c r="G1355" s="9" t="n">
        <f aca="false">YEAR(C1355)</f>
        <v>2021</v>
      </c>
      <c r="H1355" s="9" t="n">
        <f aca="false">G1355-F1355+1</f>
        <v>1</v>
      </c>
    </row>
    <row r="1356" customFormat="false" ht="15" hidden="false" customHeight="false" outlineLevel="0" collapsed="false">
      <c r="A1356" s="5" t="s">
        <v>2415</v>
      </c>
      <c r="B1356" s="5" t="s">
        <v>827</v>
      </c>
      <c r="C1356" s="7" t="n">
        <v>44624</v>
      </c>
      <c r="D1356" s="8" t="n">
        <v>2857</v>
      </c>
      <c r="E1356" s="5" t="s">
        <v>1060</v>
      </c>
      <c r="F1356" s="9" t="n">
        <f aca="false">YEAR(INDEX(Sinistres!$E$2:$E$1030,MATCH(B1356,Sinistres!$A$2:$A$1030,0)))</f>
        <v>2021</v>
      </c>
      <c r="G1356" s="9" t="n">
        <f aca="false">YEAR(C1356)</f>
        <v>2022</v>
      </c>
      <c r="H1356" s="9" t="n">
        <f aca="false">G1356-F1356+1</f>
        <v>2</v>
      </c>
    </row>
    <row r="1357" customFormat="false" ht="15" hidden="false" customHeight="false" outlineLevel="0" collapsed="false">
      <c r="A1357" s="5" t="s">
        <v>2416</v>
      </c>
      <c r="B1357" s="5" t="s">
        <v>827</v>
      </c>
      <c r="C1357" s="7" t="n">
        <v>44782</v>
      </c>
      <c r="D1357" s="8" t="n">
        <v>18530</v>
      </c>
      <c r="E1357" s="5" t="s">
        <v>1060</v>
      </c>
      <c r="F1357" s="9" t="n">
        <f aca="false">YEAR(INDEX(Sinistres!$E$2:$E$1030,MATCH(B1357,Sinistres!$A$2:$A$1030,0)))</f>
        <v>2021</v>
      </c>
      <c r="G1357" s="9" t="n">
        <f aca="false">YEAR(C1357)</f>
        <v>2022</v>
      </c>
      <c r="H1357" s="9" t="n">
        <f aca="false">G1357-F1357+1</f>
        <v>2</v>
      </c>
    </row>
    <row r="1358" customFormat="false" ht="15" hidden="false" customHeight="false" outlineLevel="0" collapsed="false">
      <c r="A1358" s="5" t="s">
        <v>2417</v>
      </c>
      <c r="B1358" s="5" t="s">
        <v>827</v>
      </c>
      <c r="C1358" s="7" t="n">
        <v>44866</v>
      </c>
      <c r="D1358" s="8" t="n">
        <v>1761</v>
      </c>
      <c r="E1358" s="5" t="s">
        <v>1060</v>
      </c>
      <c r="F1358" s="9" t="n">
        <f aca="false">YEAR(INDEX(Sinistres!$E$2:$E$1030,MATCH(B1358,Sinistres!$A$2:$A$1030,0)))</f>
        <v>2021</v>
      </c>
      <c r="G1358" s="9" t="n">
        <f aca="false">YEAR(C1358)</f>
        <v>2022</v>
      </c>
      <c r="H1358" s="9" t="n">
        <f aca="false">G1358-F1358+1</f>
        <v>2</v>
      </c>
    </row>
    <row r="1359" customFormat="false" ht="15" hidden="false" customHeight="false" outlineLevel="0" collapsed="false">
      <c r="A1359" s="5" t="s">
        <v>2418</v>
      </c>
      <c r="B1359" s="5" t="s">
        <v>828</v>
      </c>
      <c r="C1359" s="7" t="n">
        <v>44392</v>
      </c>
      <c r="D1359" s="8" t="n">
        <v>14429</v>
      </c>
      <c r="E1359" s="5" t="s">
        <v>1060</v>
      </c>
      <c r="F1359" s="9" t="n">
        <f aca="false">YEAR(INDEX(Sinistres!$E$2:$E$1030,MATCH(B1359,Sinistres!$A$2:$A$1030,0)))</f>
        <v>2021</v>
      </c>
      <c r="G1359" s="9" t="n">
        <f aca="false">YEAR(C1359)</f>
        <v>2021</v>
      </c>
      <c r="H1359" s="9" t="n">
        <f aca="false">G1359-F1359+1</f>
        <v>1</v>
      </c>
    </row>
    <row r="1360" customFormat="false" ht="15" hidden="false" customHeight="false" outlineLevel="0" collapsed="false">
      <c r="A1360" s="5" t="s">
        <v>2419</v>
      </c>
      <c r="B1360" s="5" t="s">
        <v>829</v>
      </c>
      <c r="C1360" s="7" t="n">
        <v>44526</v>
      </c>
      <c r="D1360" s="8" t="n">
        <v>5974</v>
      </c>
      <c r="E1360" s="5" t="s">
        <v>1060</v>
      </c>
      <c r="F1360" s="9" t="n">
        <f aca="false">YEAR(INDEX(Sinistres!$E$2:$E$1030,MATCH(B1360,Sinistres!$A$2:$A$1030,0)))</f>
        <v>2021</v>
      </c>
      <c r="G1360" s="9" t="n">
        <f aca="false">YEAR(C1360)</f>
        <v>2021</v>
      </c>
      <c r="H1360" s="9" t="n">
        <f aca="false">G1360-F1360+1</f>
        <v>1</v>
      </c>
    </row>
    <row r="1361" customFormat="false" ht="15" hidden="false" customHeight="false" outlineLevel="0" collapsed="false">
      <c r="A1361" s="5" t="s">
        <v>2420</v>
      </c>
      <c r="B1361" s="5" t="s">
        <v>830</v>
      </c>
      <c r="C1361" s="7" t="n">
        <v>44498</v>
      </c>
      <c r="D1361" s="8" t="n">
        <v>17278</v>
      </c>
      <c r="E1361" s="5" t="s">
        <v>1060</v>
      </c>
      <c r="F1361" s="9" t="n">
        <f aca="false">YEAR(INDEX(Sinistres!$E$2:$E$1030,MATCH(B1361,Sinistres!$A$2:$A$1030,0)))</f>
        <v>2021</v>
      </c>
      <c r="G1361" s="9" t="n">
        <f aca="false">YEAR(C1361)</f>
        <v>2021</v>
      </c>
      <c r="H1361" s="9" t="n">
        <f aca="false">G1361-F1361+1</f>
        <v>1</v>
      </c>
    </row>
    <row r="1362" customFormat="false" ht="15" hidden="false" customHeight="false" outlineLevel="0" collapsed="false">
      <c r="A1362" s="5" t="s">
        <v>2421</v>
      </c>
      <c r="B1362" s="5" t="s">
        <v>831</v>
      </c>
      <c r="C1362" s="7" t="n">
        <v>44314</v>
      </c>
      <c r="D1362" s="8" t="n">
        <v>5331</v>
      </c>
      <c r="E1362" s="5" t="s">
        <v>1060</v>
      </c>
      <c r="F1362" s="9" t="n">
        <f aca="false">YEAR(INDEX(Sinistres!$E$2:$E$1030,MATCH(B1362,Sinistres!$A$2:$A$1030,0)))</f>
        <v>2021</v>
      </c>
      <c r="G1362" s="9" t="n">
        <f aca="false">YEAR(C1362)</f>
        <v>2021</v>
      </c>
      <c r="H1362" s="9" t="n">
        <f aca="false">G1362-F1362+1</f>
        <v>1</v>
      </c>
    </row>
    <row r="1363" customFormat="false" ht="15" hidden="false" customHeight="false" outlineLevel="0" collapsed="false">
      <c r="A1363" s="5" t="s">
        <v>2422</v>
      </c>
      <c r="B1363" s="5" t="s">
        <v>832</v>
      </c>
      <c r="C1363" s="7" t="n">
        <v>44596</v>
      </c>
      <c r="D1363" s="8" t="n">
        <v>97</v>
      </c>
      <c r="E1363" s="5" t="s">
        <v>1060</v>
      </c>
      <c r="F1363" s="9" t="n">
        <f aca="false">YEAR(INDEX(Sinistres!$E$2:$E$1030,MATCH(B1363,Sinistres!$A$2:$A$1030,0)))</f>
        <v>2021</v>
      </c>
      <c r="G1363" s="9" t="n">
        <f aca="false">YEAR(C1363)</f>
        <v>2022</v>
      </c>
      <c r="H1363" s="9" t="n">
        <f aca="false">G1363-F1363+1</f>
        <v>2</v>
      </c>
    </row>
    <row r="1364" customFormat="false" ht="15" hidden="false" customHeight="false" outlineLevel="0" collapsed="false">
      <c r="A1364" s="5" t="s">
        <v>2423</v>
      </c>
      <c r="B1364" s="5" t="s">
        <v>832</v>
      </c>
      <c r="C1364" s="7" t="n">
        <v>44625</v>
      </c>
      <c r="D1364" s="8" t="n">
        <v>6585</v>
      </c>
      <c r="E1364" s="5" t="s">
        <v>1060</v>
      </c>
      <c r="F1364" s="9" t="n">
        <f aca="false">YEAR(INDEX(Sinistres!$E$2:$E$1030,MATCH(B1364,Sinistres!$A$2:$A$1030,0)))</f>
        <v>2021</v>
      </c>
      <c r="G1364" s="9" t="n">
        <f aca="false">YEAR(C1364)</f>
        <v>2022</v>
      </c>
      <c r="H1364" s="9" t="n">
        <f aca="false">G1364-F1364+1</f>
        <v>2</v>
      </c>
    </row>
    <row r="1365" customFormat="false" ht="15" hidden="false" customHeight="false" outlineLevel="0" collapsed="false">
      <c r="A1365" s="5" t="s">
        <v>2424</v>
      </c>
      <c r="B1365" s="5" t="s">
        <v>833</v>
      </c>
      <c r="C1365" s="7" t="n">
        <v>44577</v>
      </c>
      <c r="D1365" s="8" t="n">
        <v>39208</v>
      </c>
      <c r="E1365" s="5" t="s">
        <v>1060</v>
      </c>
      <c r="F1365" s="9" t="n">
        <f aca="false">YEAR(INDEX(Sinistres!$E$2:$E$1030,MATCH(B1365,Sinistres!$A$2:$A$1030,0)))</f>
        <v>2021</v>
      </c>
      <c r="G1365" s="9" t="n">
        <f aca="false">YEAR(C1365)</f>
        <v>2022</v>
      </c>
      <c r="H1365" s="9" t="n">
        <f aca="false">G1365-F1365+1</f>
        <v>2</v>
      </c>
    </row>
    <row r="1366" customFormat="false" ht="15" hidden="false" customHeight="false" outlineLevel="0" collapsed="false">
      <c r="A1366" s="5" t="s">
        <v>2425</v>
      </c>
      <c r="B1366" s="5" t="s">
        <v>833</v>
      </c>
      <c r="C1366" s="7" t="n">
        <v>44760</v>
      </c>
      <c r="D1366" s="8" t="n">
        <v>13861</v>
      </c>
      <c r="E1366" s="5" t="s">
        <v>1060</v>
      </c>
      <c r="F1366" s="9" t="n">
        <f aca="false">YEAR(INDEX(Sinistres!$E$2:$E$1030,MATCH(B1366,Sinistres!$A$2:$A$1030,0)))</f>
        <v>2021</v>
      </c>
      <c r="G1366" s="9" t="n">
        <f aca="false">YEAR(C1366)</f>
        <v>2022</v>
      </c>
      <c r="H1366" s="9" t="n">
        <f aca="false">G1366-F1366+1</f>
        <v>2</v>
      </c>
    </row>
    <row r="1367" customFormat="false" ht="15" hidden="false" customHeight="false" outlineLevel="0" collapsed="false">
      <c r="A1367" s="5" t="s">
        <v>2426</v>
      </c>
      <c r="B1367" s="5" t="s">
        <v>833</v>
      </c>
      <c r="C1367" s="7" t="n">
        <v>44857</v>
      </c>
      <c r="D1367" s="8" t="n">
        <v>48036</v>
      </c>
      <c r="E1367" s="5" t="s">
        <v>1060</v>
      </c>
      <c r="F1367" s="9" t="n">
        <f aca="false">YEAR(INDEX(Sinistres!$E$2:$E$1030,MATCH(B1367,Sinistres!$A$2:$A$1030,0)))</f>
        <v>2021</v>
      </c>
      <c r="G1367" s="9" t="n">
        <f aca="false">YEAR(C1367)</f>
        <v>2022</v>
      </c>
      <c r="H1367" s="9" t="n">
        <f aca="false">G1367-F1367+1</f>
        <v>2</v>
      </c>
    </row>
    <row r="1368" customFormat="false" ht="15" hidden="false" customHeight="false" outlineLevel="0" collapsed="false">
      <c r="A1368" s="5" t="s">
        <v>2427</v>
      </c>
      <c r="B1368" s="5" t="s">
        <v>834</v>
      </c>
      <c r="C1368" s="7" t="n">
        <v>44836</v>
      </c>
      <c r="D1368" s="8" t="n">
        <v>292672</v>
      </c>
      <c r="E1368" s="5" t="s">
        <v>1060</v>
      </c>
      <c r="F1368" s="9" t="n">
        <f aca="false">YEAR(INDEX(Sinistres!$E$2:$E$1030,MATCH(B1368,Sinistres!$A$2:$A$1030,0)))</f>
        <v>2021</v>
      </c>
      <c r="G1368" s="9" t="n">
        <f aca="false">YEAR(C1368)</f>
        <v>2022</v>
      </c>
      <c r="H1368" s="9" t="n">
        <f aca="false">G1368-F1368+1</f>
        <v>2</v>
      </c>
    </row>
    <row r="1369" customFormat="false" ht="15" hidden="false" customHeight="false" outlineLevel="0" collapsed="false">
      <c r="A1369" s="5" t="s">
        <v>2428</v>
      </c>
      <c r="B1369" s="5" t="s">
        <v>834</v>
      </c>
      <c r="C1369" s="7" t="n">
        <v>45281</v>
      </c>
      <c r="D1369" s="8" t="n">
        <v>69338</v>
      </c>
      <c r="E1369" s="5" t="s">
        <v>1060</v>
      </c>
      <c r="F1369" s="9" t="n">
        <f aca="false">YEAR(INDEX(Sinistres!$E$2:$E$1030,MATCH(B1369,Sinistres!$A$2:$A$1030,0)))</f>
        <v>2021</v>
      </c>
      <c r="G1369" s="9" t="n">
        <f aca="false">YEAR(C1369)</f>
        <v>2023</v>
      </c>
      <c r="H1369" s="9" t="n">
        <f aca="false">G1369-F1369+1</f>
        <v>3</v>
      </c>
    </row>
    <row r="1370" customFormat="false" ht="15" hidden="false" customHeight="false" outlineLevel="0" collapsed="false">
      <c r="A1370" s="5" t="s">
        <v>2429</v>
      </c>
      <c r="B1370" s="5" t="s">
        <v>834</v>
      </c>
      <c r="C1370" s="7" t="n">
        <v>45502</v>
      </c>
      <c r="D1370" s="8" t="n">
        <v>164159</v>
      </c>
      <c r="E1370" s="5" t="s">
        <v>1060</v>
      </c>
      <c r="F1370" s="9" t="n">
        <f aca="false">YEAR(INDEX(Sinistres!$E$2:$E$1030,MATCH(B1370,Sinistres!$A$2:$A$1030,0)))</f>
        <v>2021</v>
      </c>
      <c r="G1370" s="9" t="n">
        <f aca="false">YEAR(C1370)</f>
        <v>2024</v>
      </c>
      <c r="H1370" s="9" t="n">
        <f aca="false">G1370-F1370+1</f>
        <v>4</v>
      </c>
    </row>
    <row r="1371" customFormat="false" ht="15" hidden="false" customHeight="false" outlineLevel="0" collapsed="false">
      <c r="A1371" s="5" t="s">
        <v>2430</v>
      </c>
      <c r="B1371" s="5" t="s">
        <v>835</v>
      </c>
      <c r="C1371" s="7" t="n">
        <v>44594</v>
      </c>
      <c r="D1371" s="8" t="n">
        <v>131218</v>
      </c>
      <c r="E1371" s="5" t="s">
        <v>1060</v>
      </c>
      <c r="F1371" s="9" t="n">
        <f aca="false">YEAR(INDEX(Sinistres!$E$2:$E$1030,MATCH(B1371,Sinistres!$A$2:$A$1030,0)))</f>
        <v>2021</v>
      </c>
      <c r="G1371" s="9" t="n">
        <f aca="false">YEAR(C1371)</f>
        <v>2022</v>
      </c>
      <c r="H1371" s="9" t="n">
        <f aca="false">G1371-F1371+1</f>
        <v>2</v>
      </c>
    </row>
    <row r="1372" customFormat="false" ht="15" hidden="false" customHeight="false" outlineLevel="0" collapsed="false">
      <c r="A1372" s="5" t="s">
        <v>2431</v>
      </c>
      <c r="B1372" s="5" t="s">
        <v>835</v>
      </c>
      <c r="C1372" s="7" t="n">
        <v>44616</v>
      </c>
      <c r="D1372" s="8" t="n">
        <v>76881</v>
      </c>
      <c r="E1372" s="5" t="s">
        <v>1060</v>
      </c>
      <c r="F1372" s="9" t="n">
        <f aca="false">YEAR(INDEX(Sinistres!$E$2:$E$1030,MATCH(B1372,Sinistres!$A$2:$A$1030,0)))</f>
        <v>2021</v>
      </c>
      <c r="G1372" s="9" t="n">
        <f aca="false">YEAR(C1372)</f>
        <v>2022</v>
      </c>
      <c r="H1372" s="9" t="n">
        <f aca="false">G1372-F1372+1</f>
        <v>2</v>
      </c>
    </row>
    <row r="1373" customFormat="false" ht="15" hidden="false" customHeight="false" outlineLevel="0" collapsed="false">
      <c r="A1373" s="5" t="s">
        <v>2432</v>
      </c>
      <c r="B1373" s="5" t="s">
        <v>835</v>
      </c>
      <c r="C1373" s="7" t="n">
        <v>45158</v>
      </c>
      <c r="D1373" s="8" t="n">
        <v>113494</v>
      </c>
      <c r="E1373" s="5" t="s">
        <v>1060</v>
      </c>
      <c r="F1373" s="9" t="n">
        <f aca="false">YEAR(INDEX(Sinistres!$E$2:$E$1030,MATCH(B1373,Sinistres!$A$2:$A$1030,0)))</f>
        <v>2021</v>
      </c>
      <c r="G1373" s="9" t="n">
        <f aca="false">YEAR(C1373)</f>
        <v>2023</v>
      </c>
      <c r="H1373" s="9" t="n">
        <f aca="false">G1373-F1373+1</f>
        <v>3</v>
      </c>
    </row>
    <row r="1374" customFormat="false" ht="15" hidden="false" customHeight="false" outlineLevel="0" collapsed="false">
      <c r="A1374" s="5" t="s">
        <v>2433</v>
      </c>
      <c r="B1374" s="5" t="s">
        <v>835</v>
      </c>
      <c r="C1374" s="7" t="n">
        <v>45311</v>
      </c>
      <c r="D1374" s="8" t="n">
        <v>-40355</v>
      </c>
      <c r="E1374" s="5" t="s">
        <v>1088</v>
      </c>
      <c r="F1374" s="9" t="n">
        <f aca="false">YEAR(INDEX(Sinistres!$E$2:$E$1030,MATCH(B1374,Sinistres!$A$2:$A$1030,0)))</f>
        <v>2021</v>
      </c>
      <c r="G1374" s="9" t="n">
        <f aca="false">YEAR(C1374)</f>
        <v>2024</v>
      </c>
      <c r="H1374" s="9" t="n">
        <f aca="false">G1374-F1374+1</f>
        <v>4</v>
      </c>
    </row>
    <row r="1375" customFormat="false" ht="15" hidden="false" customHeight="false" outlineLevel="0" collapsed="false">
      <c r="A1375" s="5" t="s">
        <v>2434</v>
      </c>
      <c r="B1375" s="5" t="s">
        <v>836</v>
      </c>
      <c r="C1375" s="7" t="n">
        <v>44318</v>
      </c>
      <c r="D1375" s="8" t="n">
        <v>2931</v>
      </c>
      <c r="E1375" s="5" t="s">
        <v>1060</v>
      </c>
      <c r="F1375" s="9" t="n">
        <f aca="false">YEAR(INDEX(Sinistres!$E$2:$E$1030,MATCH(B1375,Sinistres!$A$2:$A$1030,0)))</f>
        <v>2021</v>
      </c>
      <c r="G1375" s="9" t="n">
        <f aca="false">YEAR(C1375)</f>
        <v>2021</v>
      </c>
      <c r="H1375" s="9" t="n">
        <f aca="false">G1375-F1375+1</f>
        <v>1</v>
      </c>
    </row>
    <row r="1376" customFormat="false" ht="15" hidden="false" customHeight="false" outlineLevel="0" collapsed="false">
      <c r="A1376" s="5" t="s">
        <v>2435</v>
      </c>
      <c r="B1376" s="5" t="s">
        <v>836</v>
      </c>
      <c r="C1376" s="7" t="n">
        <v>44338</v>
      </c>
      <c r="D1376" s="8" t="n">
        <v>5537</v>
      </c>
      <c r="E1376" s="5" t="s">
        <v>1060</v>
      </c>
      <c r="F1376" s="9" t="n">
        <f aca="false">YEAR(INDEX(Sinistres!$E$2:$E$1030,MATCH(B1376,Sinistres!$A$2:$A$1030,0)))</f>
        <v>2021</v>
      </c>
      <c r="G1376" s="9" t="n">
        <f aca="false">YEAR(C1376)</f>
        <v>2021</v>
      </c>
      <c r="H1376" s="9" t="n">
        <f aca="false">G1376-F1376+1</f>
        <v>1</v>
      </c>
    </row>
    <row r="1377" customFormat="false" ht="15" hidden="false" customHeight="false" outlineLevel="0" collapsed="false">
      <c r="A1377" s="5" t="s">
        <v>2436</v>
      </c>
      <c r="B1377" s="5" t="s">
        <v>837</v>
      </c>
      <c r="C1377" s="7" t="n">
        <v>44546</v>
      </c>
      <c r="D1377" s="8" t="n">
        <v>4077</v>
      </c>
      <c r="E1377" s="5" t="s">
        <v>1060</v>
      </c>
      <c r="F1377" s="9" t="n">
        <f aca="false">YEAR(INDEX(Sinistres!$E$2:$E$1030,MATCH(B1377,Sinistres!$A$2:$A$1030,0)))</f>
        <v>2021</v>
      </c>
      <c r="G1377" s="9" t="n">
        <f aca="false">YEAR(C1377)</f>
        <v>2021</v>
      </c>
      <c r="H1377" s="9" t="n">
        <f aca="false">G1377-F1377+1</f>
        <v>1</v>
      </c>
    </row>
    <row r="1378" customFormat="false" ht="15" hidden="false" customHeight="false" outlineLevel="0" collapsed="false">
      <c r="A1378" s="5" t="s">
        <v>2437</v>
      </c>
      <c r="B1378" s="5" t="s">
        <v>838</v>
      </c>
      <c r="C1378" s="7" t="n">
        <v>44304</v>
      </c>
      <c r="D1378" s="8" t="n">
        <v>1569</v>
      </c>
      <c r="E1378" s="5" t="s">
        <v>1060</v>
      </c>
      <c r="F1378" s="9" t="n">
        <f aca="false">YEAR(INDEX(Sinistres!$E$2:$E$1030,MATCH(B1378,Sinistres!$A$2:$A$1030,0)))</f>
        <v>2021</v>
      </c>
      <c r="G1378" s="9" t="n">
        <f aca="false">YEAR(C1378)</f>
        <v>2021</v>
      </c>
      <c r="H1378" s="9" t="n">
        <f aca="false">G1378-F1378+1</f>
        <v>1</v>
      </c>
    </row>
    <row r="1379" customFormat="false" ht="15" hidden="false" customHeight="false" outlineLevel="0" collapsed="false">
      <c r="A1379" s="5" t="s">
        <v>2438</v>
      </c>
      <c r="B1379" s="5" t="s">
        <v>839</v>
      </c>
      <c r="C1379" s="7" t="n">
        <v>44399</v>
      </c>
      <c r="D1379" s="8" t="n">
        <v>7885</v>
      </c>
      <c r="E1379" s="5" t="s">
        <v>1060</v>
      </c>
      <c r="F1379" s="9" t="n">
        <f aca="false">YEAR(INDEX(Sinistres!$E$2:$E$1030,MATCH(B1379,Sinistres!$A$2:$A$1030,0)))</f>
        <v>2021</v>
      </c>
      <c r="G1379" s="9" t="n">
        <f aca="false">YEAR(C1379)</f>
        <v>2021</v>
      </c>
      <c r="H1379" s="9" t="n">
        <f aca="false">G1379-F1379+1</f>
        <v>1</v>
      </c>
    </row>
    <row r="1380" customFormat="false" ht="15" hidden="false" customHeight="false" outlineLevel="0" collapsed="false">
      <c r="A1380" s="5" t="s">
        <v>2439</v>
      </c>
      <c r="B1380" s="5" t="s">
        <v>840</v>
      </c>
      <c r="C1380" s="7" t="n">
        <v>44608</v>
      </c>
      <c r="D1380" s="8" t="n">
        <v>7000</v>
      </c>
      <c r="E1380" s="5" t="s">
        <v>1060</v>
      </c>
      <c r="F1380" s="9" t="n">
        <f aca="false">YEAR(INDEX(Sinistres!$E$2:$E$1030,MATCH(B1380,Sinistres!$A$2:$A$1030,0)))</f>
        <v>2021</v>
      </c>
      <c r="G1380" s="9" t="n">
        <f aca="false">YEAR(C1380)</f>
        <v>2022</v>
      </c>
      <c r="H1380" s="9" t="n">
        <f aca="false">G1380-F1380+1</f>
        <v>2</v>
      </c>
    </row>
    <row r="1381" customFormat="false" ht="15" hidden="false" customHeight="false" outlineLevel="0" collapsed="false">
      <c r="A1381" s="5" t="s">
        <v>2440</v>
      </c>
      <c r="B1381" s="5" t="s">
        <v>841</v>
      </c>
      <c r="C1381" s="7" t="n">
        <v>44314</v>
      </c>
      <c r="D1381" s="8" t="n">
        <v>2580</v>
      </c>
      <c r="E1381" s="5" t="s">
        <v>1060</v>
      </c>
      <c r="F1381" s="9" t="n">
        <f aca="false">YEAR(INDEX(Sinistres!$E$2:$E$1030,MATCH(B1381,Sinistres!$A$2:$A$1030,0)))</f>
        <v>2021</v>
      </c>
      <c r="G1381" s="9" t="n">
        <f aca="false">YEAR(C1381)</f>
        <v>2021</v>
      </c>
      <c r="H1381" s="9" t="n">
        <f aca="false">G1381-F1381+1</f>
        <v>1</v>
      </c>
    </row>
    <row r="1382" customFormat="false" ht="15" hidden="false" customHeight="false" outlineLevel="0" collapsed="false">
      <c r="A1382" s="5" t="s">
        <v>2441</v>
      </c>
      <c r="B1382" s="5" t="s">
        <v>842</v>
      </c>
      <c r="C1382" s="7" t="n">
        <v>44549</v>
      </c>
      <c r="D1382" s="8" t="n">
        <v>19805</v>
      </c>
      <c r="E1382" s="5" t="s">
        <v>1060</v>
      </c>
      <c r="F1382" s="9" t="n">
        <f aca="false">YEAR(INDEX(Sinistres!$E$2:$E$1030,MATCH(B1382,Sinistres!$A$2:$A$1030,0)))</f>
        <v>2021</v>
      </c>
      <c r="G1382" s="9" t="n">
        <f aca="false">YEAR(C1382)</f>
        <v>2021</v>
      </c>
      <c r="H1382" s="9" t="n">
        <f aca="false">G1382-F1382+1</f>
        <v>1</v>
      </c>
    </row>
    <row r="1383" customFormat="false" ht="15" hidden="false" customHeight="false" outlineLevel="0" collapsed="false">
      <c r="A1383" s="5" t="s">
        <v>2442</v>
      </c>
      <c r="B1383" s="5" t="s">
        <v>843</v>
      </c>
      <c r="C1383" s="7" t="n">
        <v>44460</v>
      </c>
      <c r="D1383" s="8" t="n">
        <v>14720</v>
      </c>
      <c r="E1383" s="5" t="s">
        <v>1060</v>
      </c>
      <c r="F1383" s="9" t="n">
        <f aca="false">YEAR(INDEX(Sinistres!$E$2:$E$1030,MATCH(B1383,Sinistres!$A$2:$A$1030,0)))</f>
        <v>2021</v>
      </c>
      <c r="G1383" s="9" t="n">
        <f aca="false">YEAR(C1383)</f>
        <v>2021</v>
      </c>
      <c r="H1383" s="9" t="n">
        <f aca="false">G1383-F1383+1</f>
        <v>1</v>
      </c>
    </row>
    <row r="1384" customFormat="false" ht="15" hidden="false" customHeight="false" outlineLevel="0" collapsed="false">
      <c r="A1384" s="5" t="s">
        <v>2443</v>
      </c>
      <c r="B1384" s="5" t="s">
        <v>843</v>
      </c>
      <c r="C1384" s="7" t="n">
        <v>44497</v>
      </c>
      <c r="D1384" s="8" t="n">
        <v>5286</v>
      </c>
      <c r="E1384" s="5" t="s">
        <v>1060</v>
      </c>
      <c r="F1384" s="9" t="n">
        <f aca="false">YEAR(INDEX(Sinistres!$E$2:$E$1030,MATCH(B1384,Sinistres!$A$2:$A$1030,0)))</f>
        <v>2021</v>
      </c>
      <c r="G1384" s="9" t="n">
        <f aca="false">YEAR(C1384)</f>
        <v>2021</v>
      </c>
      <c r="H1384" s="9" t="n">
        <f aca="false">G1384-F1384+1</f>
        <v>1</v>
      </c>
    </row>
    <row r="1385" customFormat="false" ht="15" hidden="false" customHeight="false" outlineLevel="0" collapsed="false">
      <c r="A1385" s="5" t="s">
        <v>2444</v>
      </c>
      <c r="B1385" s="5" t="s">
        <v>843</v>
      </c>
      <c r="C1385" s="7" t="n">
        <v>44624</v>
      </c>
      <c r="D1385" s="8" t="n">
        <v>9741</v>
      </c>
      <c r="E1385" s="5" t="s">
        <v>1060</v>
      </c>
      <c r="F1385" s="9" t="n">
        <f aca="false">YEAR(INDEX(Sinistres!$E$2:$E$1030,MATCH(B1385,Sinistres!$A$2:$A$1030,0)))</f>
        <v>2021</v>
      </c>
      <c r="G1385" s="9" t="n">
        <f aca="false">YEAR(C1385)</f>
        <v>2022</v>
      </c>
      <c r="H1385" s="9" t="n">
        <f aca="false">G1385-F1385+1</f>
        <v>2</v>
      </c>
    </row>
    <row r="1386" customFormat="false" ht="15" hidden="false" customHeight="false" outlineLevel="0" collapsed="false">
      <c r="A1386" s="5" t="s">
        <v>2445</v>
      </c>
      <c r="B1386" s="5" t="s">
        <v>844</v>
      </c>
      <c r="C1386" s="7" t="n">
        <v>44867</v>
      </c>
      <c r="D1386" s="8" t="n">
        <v>11675</v>
      </c>
      <c r="E1386" s="5" t="s">
        <v>1060</v>
      </c>
      <c r="F1386" s="9" t="n">
        <f aca="false">YEAR(INDEX(Sinistres!$E$2:$E$1030,MATCH(B1386,Sinistres!$A$2:$A$1030,0)))</f>
        <v>2021</v>
      </c>
      <c r="G1386" s="9" t="n">
        <f aca="false">YEAR(C1386)</f>
        <v>2022</v>
      </c>
      <c r="H1386" s="9" t="n">
        <f aca="false">G1386-F1386+1</f>
        <v>2</v>
      </c>
    </row>
    <row r="1387" customFormat="false" ht="15" hidden="false" customHeight="false" outlineLevel="0" collapsed="false">
      <c r="A1387" s="5" t="s">
        <v>2446</v>
      </c>
      <c r="B1387" s="5" t="s">
        <v>844</v>
      </c>
      <c r="C1387" s="7" t="n">
        <v>45047</v>
      </c>
      <c r="D1387" s="8" t="n">
        <v>25007</v>
      </c>
      <c r="E1387" s="5" t="s">
        <v>1060</v>
      </c>
      <c r="F1387" s="9" t="n">
        <f aca="false">YEAR(INDEX(Sinistres!$E$2:$E$1030,MATCH(B1387,Sinistres!$A$2:$A$1030,0)))</f>
        <v>2021</v>
      </c>
      <c r="G1387" s="9" t="n">
        <f aca="false">YEAR(C1387)</f>
        <v>2023</v>
      </c>
      <c r="H1387" s="9" t="n">
        <f aca="false">G1387-F1387+1</f>
        <v>3</v>
      </c>
    </row>
    <row r="1388" customFormat="false" ht="15" hidden="false" customHeight="false" outlineLevel="0" collapsed="false">
      <c r="A1388" s="5" t="s">
        <v>2447</v>
      </c>
      <c r="B1388" s="5" t="s">
        <v>844</v>
      </c>
      <c r="C1388" s="7" t="n">
        <v>45218</v>
      </c>
      <c r="D1388" s="8" t="n">
        <v>25420</v>
      </c>
      <c r="E1388" s="5" t="s">
        <v>1060</v>
      </c>
      <c r="F1388" s="9" t="n">
        <f aca="false">YEAR(INDEX(Sinistres!$E$2:$E$1030,MATCH(B1388,Sinistres!$A$2:$A$1030,0)))</f>
        <v>2021</v>
      </c>
      <c r="G1388" s="9" t="n">
        <f aca="false">YEAR(C1388)</f>
        <v>2023</v>
      </c>
      <c r="H1388" s="9" t="n">
        <f aca="false">G1388-F1388+1</f>
        <v>3</v>
      </c>
    </row>
    <row r="1389" customFormat="false" ht="15" hidden="false" customHeight="false" outlineLevel="0" collapsed="false">
      <c r="A1389" s="5" t="s">
        <v>2448</v>
      </c>
      <c r="B1389" s="5" t="s">
        <v>844</v>
      </c>
      <c r="C1389" s="7" t="n">
        <v>45724</v>
      </c>
      <c r="D1389" s="8" t="n">
        <v>-13669</v>
      </c>
      <c r="E1389" s="5" t="s">
        <v>1088</v>
      </c>
      <c r="F1389" s="9" t="n">
        <f aca="false">YEAR(INDEX(Sinistres!$E$2:$E$1030,MATCH(B1389,Sinistres!$A$2:$A$1030,0)))</f>
        <v>2021</v>
      </c>
      <c r="G1389" s="9" t="n">
        <f aca="false">YEAR(C1389)</f>
        <v>2025</v>
      </c>
      <c r="H1389" s="9" t="n">
        <f aca="false">G1389-F1389+1</f>
        <v>5</v>
      </c>
    </row>
    <row r="1390" customFormat="false" ht="15" hidden="false" customHeight="false" outlineLevel="0" collapsed="false">
      <c r="A1390" s="5" t="s">
        <v>2449</v>
      </c>
      <c r="B1390" s="5" t="s">
        <v>845</v>
      </c>
      <c r="C1390" s="7" t="n">
        <v>44588</v>
      </c>
      <c r="D1390" s="8" t="n">
        <v>16220</v>
      </c>
      <c r="E1390" s="5" t="s">
        <v>1060</v>
      </c>
      <c r="F1390" s="9" t="n">
        <f aca="false">YEAR(INDEX(Sinistres!$E$2:$E$1030,MATCH(B1390,Sinistres!$A$2:$A$1030,0)))</f>
        <v>2021</v>
      </c>
      <c r="G1390" s="9" t="n">
        <f aca="false">YEAR(C1390)</f>
        <v>2022</v>
      </c>
      <c r="H1390" s="9" t="n">
        <f aca="false">G1390-F1390+1</f>
        <v>2</v>
      </c>
    </row>
    <row r="1391" customFormat="false" ht="15" hidden="false" customHeight="false" outlineLevel="0" collapsed="false">
      <c r="A1391" s="5" t="s">
        <v>2450</v>
      </c>
      <c r="B1391" s="5" t="s">
        <v>846</v>
      </c>
      <c r="C1391" s="7" t="n">
        <v>44317</v>
      </c>
      <c r="D1391" s="8" t="n">
        <v>5518</v>
      </c>
      <c r="E1391" s="5" t="s">
        <v>1060</v>
      </c>
      <c r="F1391" s="9" t="n">
        <f aca="false">YEAR(INDEX(Sinistres!$E$2:$E$1030,MATCH(B1391,Sinistres!$A$2:$A$1030,0)))</f>
        <v>2021</v>
      </c>
      <c r="G1391" s="9" t="n">
        <f aca="false">YEAR(C1391)</f>
        <v>2021</v>
      </c>
      <c r="H1391" s="9" t="n">
        <f aca="false">G1391-F1391+1</f>
        <v>1</v>
      </c>
    </row>
    <row r="1392" customFormat="false" ht="15" hidden="false" customHeight="false" outlineLevel="0" collapsed="false">
      <c r="A1392" s="5" t="s">
        <v>2451</v>
      </c>
      <c r="B1392" s="5" t="s">
        <v>847</v>
      </c>
      <c r="C1392" s="7" t="n">
        <v>44530</v>
      </c>
      <c r="D1392" s="8" t="n">
        <v>12148</v>
      </c>
      <c r="E1392" s="5" t="s">
        <v>1060</v>
      </c>
      <c r="F1392" s="9" t="n">
        <f aca="false">YEAR(INDEX(Sinistres!$E$2:$E$1030,MATCH(B1392,Sinistres!$A$2:$A$1030,0)))</f>
        <v>2021</v>
      </c>
      <c r="G1392" s="9" t="n">
        <f aca="false">YEAR(C1392)</f>
        <v>2021</v>
      </c>
      <c r="H1392" s="9" t="n">
        <f aca="false">G1392-F1392+1</f>
        <v>1</v>
      </c>
    </row>
    <row r="1393" customFormat="false" ht="15" hidden="false" customHeight="false" outlineLevel="0" collapsed="false">
      <c r="A1393" s="5" t="s">
        <v>2452</v>
      </c>
      <c r="B1393" s="5" t="s">
        <v>848</v>
      </c>
      <c r="C1393" s="7" t="n">
        <v>44408</v>
      </c>
      <c r="D1393" s="8" t="n">
        <v>8722</v>
      </c>
      <c r="E1393" s="5" t="s">
        <v>1060</v>
      </c>
      <c r="F1393" s="9" t="n">
        <f aca="false">YEAR(INDEX(Sinistres!$E$2:$E$1030,MATCH(B1393,Sinistres!$A$2:$A$1030,0)))</f>
        <v>2021</v>
      </c>
      <c r="G1393" s="9" t="n">
        <f aca="false">YEAR(C1393)</f>
        <v>2021</v>
      </c>
      <c r="H1393" s="9" t="n">
        <f aca="false">G1393-F1393+1</f>
        <v>1</v>
      </c>
    </row>
    <row r="1394" customFormat="false" ht="15" hidden="false" customHeight="false" outlineLevel="0" collapsed="false">
      <c r="A1394" s="5" t="s">
        <v>2453</v>
      </c>
      <c r="B1394" s="5" t="s">
        <v>849</v>
      </c>
      <c r="C1394" s="7" t="n">
        <v>44325</v>
      </c>
      <c r="D1394" s="8" t="n">
        <v>8932</v>
      </c>
      <c r="E1394" s="5" t="s">
        <v>1060</v>
      </c>
      <c r="F1394" s="9" t="n">
        <f aca="false">YEAR(INDEX(Sinistres!$E$2:$E$1030,MATCH(B1394,Sinistres!$A$2:$A$1030,0)))</f>
        <v>2021</v>
      </c>
      <c r="G1394" s="9" t="n">
        <f aca="false">YEAR(C1394)</f>
        <v>2021</v>
      </c>
      <c r="H1394" s="9" t="n">
        <f aca="false">G1394-F1394+1</f>
        <v>1</v>
      </c>
    </row>
    <row r="1395" customFormat="false" ht="15" hidden="false" customHeight="false" outlineLevel="0" collapsed="false">
      <c r="A1395" s="5" t="s">
        <v>2454</v>
      </c>
      <c r="B1395" s="5" t="s">
        <v>849</v>
      </c>
      <c r="C1395" s="7" t="n">
        <v>44389</v>
      </c>
      <c r="D1395" s="8" t="n">
        <v>39163</v>
      </c>
      <c r="E1395" s="5" t="s">
        <v>1060</v>
      </c>
      <c r="F1395" s="9" t="n">
        <f aca="false">YEAR(INDEX(Sinistres!$E$2:$E$1030,MATCH(B1395,Sinistres!$A$2:$A$1030,0)))</f>
        <v>2021</v>
      </c>
      <c r="G1395" s="9" t="n">
        <f aca="false">YEAR(C1395)</f>
        <v>2021</v>
      </c>
      <c r="H1395" s="9" t="n">
        <f aca="false">G1395-F1395+1</f>
        <v>1</v>
      </c>
    </row>
    <row r="1396" customFormat="false" ht="15" hidden="false" customHeight="false" outlineLevel="0" collapsed="false">
      <c r="A1396" s="5" t="s">
        <v>2455</v>
      </c>
      <c r="B1396" s="5" t="s">
        <v>850</v>
      </c>
      <c r="C1396" s="7" t="n">
        <v>44301</v>
      </c>
      <c r="D1396" s="8" t="n">
        <v>19259</v>
      </c>
      <c r="E1396" s="5" t="s">
        <v>1060</v>
      </c>
      <c r="F1396" s="9" t="n">
        <f aca="false">YEAR(INDEX(Sinistres!$E$2:$E$1030,MATCH(B1396,Sinistres!$A$2:$A$1030,0)))</f>
        <v>2021</v>
      </c>
      <c r="G1396" s="9" t="n">
        <f aca="false">YEAR(C1396)</f>
        <v>2021</v>
      </c>
      <c r="H1396" s="9" t="n">
        <f aca="false">G1396-F1396+1</f>
        <v>1</v>
      </c>
    </row>
    <row r="1397" customFormat="false" ht="15" hidden="false" customHeight="false" outlineLevel="0" collapsed="false">
      <c r="A1397" s="5" t="s">
        <v>2456</v>
      </c>
      <c r="B1397" s="5" t="s">
        <v>851</v>
      </c>
      <c r="C1397" s="7" t="n">
        <v>44812</v>
      </c>
      <c r="D1397" s="8" t="n">
        <v>15879</v>
      </c>
      <c r="E1397" s="5" t="s">
        <v>1060</v>
      </c>
      <c r="F1397" s="9" t="n">
        <f aca="false">YEAR(INDEX(Sinistres!$E$2:$E$1030,MATCH(B1397,Sinistres!$A$2:$A$1030,0)))</f>
        <v>2021</v>
      </c>
      <c r="G1397" s="9" t="n">
        <f aca="false">YEAR(C1397)</f>
        <v>2022</v>
      </c>
      <c r="H1397" s="9" t="n">
        <f aca="false">G1397-F1397+1</f>
        <v>2</v>
      </c>
    </row>
    <row r="1398" customFormat="false" ht="15" hidden="false" customHeight="false" outlineLevel="0" collapsed="false">
      <c r="A1398" s="5" t="s">
        <v>2457</v>
      </c>
      <c r="B1398" s="5" t="s">
        <v>851</v>
      </c>
      <c r="C1398" s="7" t="n">
        <v>44831</v>
      </c>
      <c r="D1398" s="8" t="n">
        <v>18834</v>
      </c>
      <c r="E1398" s="5" t="s">
        <v>1060</v>
      </c>
      <c r="F1398" s="9" t="n">
        <f aca="false">YEAR(INDEX(Sinistres!$E$2:$E$1030,MATCH(B1398,Sinistres!$A$2:$A$1030,0)))</f>
        <v>2021</v>
      </c>
      <c r="G1398" s="9" t="n">
        <f aca="false">YEAR(C1398)</f>
        <v>2022</v>
      </c>
      <c r="H1398" s="9" t="n">
        <f aca="false">G1398-F1398+1</f>
        <v>2</v>
      </c>
    </row>
    <row r="1399" customFormat="false" ht="15" hidden="false" customHeight="false" outlineLevel="0" collapsed="false">
      <c r="A1399" s="5" t="s">
        <v>2458</v>
      </c>
      <c r="B1399" s="5" t="s">
        <v>851</v>
      </c>
      <c r="C1399" s="7" t="n">
        <v>44931</v>
      </c>
      <c r="D1399" s="8" t="n">
        <v>17032</v>
      </c>
      <c r="E1399" s="5" t="s">
        <v>1060</v>
      </c>
      <c r="F1399" s="9" t="n">
        <f aca="false">YEAR(INDEX(Sinistres!$E$2:$E$1030,MATCH(B1399,Sinistres!$A$2:$A$1030,0)))</f>
        <v>2021</v>
      </c>
      <c r="G1399" s="9" t="n">
        <f aca="false">YEAR(C1399)</f>
        <v>2023</v>
      </c>
      <c r="H1399" s="9" t="n">
        <f aca="false">G1399-F1399+1</f>
        <v>3</v>
      </c>
    </row>
    <row r="1400" customFormat="false" ht="15" hidden="false" customHeight="false" outlineLevel="0" collapsed="false">
      <c r="A1400" s="5" t="s">
        <v>2459</v>
      </c>
      <c r="B1400" s="5" t="s">
        <v>852</v>
      </c>
      <c r="C1400" s="7" t="n">
        <v>44538</v>
      </c>
      <c r="D1400" s="8" t="n">
        <v>92688</v>
      </c>
      <c r="E1400" s="5" t="s">
        <v>1060</v>
      </c>
      <c r="F1400" s="9" t="n">
        <f aca="false">YEAR(INDEX(Sinistres!$E$2:$E$1030,MATCH(B1400,Sinistres!$A$2:$A$1030,0)))</f>
        <v>2021</v>
      </c>
      <c r="G1400" s="9" t="n">
        <f aca="false">YEAR(C1400)</f>
        <v>2021</v>
      </c>
      <c r="H1400" s="9" t="n">
        <f aca="false">G1400-F1400+1</f>
        <v>1</v>
      </c>
    </row>
    <row r="1401" customFormat="false" ht="15" hidden="false" customHeight="false" outlineLevel="0" collapsed="false">
      <c r="A1401" s="5" t="s">
        <v>2460</v>
      </c>
      <c r="B1401" s="5" t="s">
        <v>852</v>
      </c>
      <c r="C1401" s="7" t="n">
        <v>44645</v>
      </c>
      <c r="D1401" s="8" t="n">
        <v>8473</v>
      </c>
      <c r="E1401" s="5" t="s">
        <v>1060</v>
      </c>
      <c r="F1401" s="9" t="n">
        <f aca="false">YEAR(INDEX(Sinistres!$E$2:$E$1030,MATCH(B1401,Sinistres!$A$2:$A$1030,0)))</f>
        <v>2021</v>
      </c>
      <c r="G1401" s="9" t="n">
        <f aca="false">YEAR(C1401)</f>
        <v>2022</v>
      </c>
      <c r="H1401" s="9" t="n">
        <f aca="false">G1401-F1401+1</f>
        <v>2</v>
      </c>
    </row>
    <row r="1402" customFormat="false" ht="15" hidden="false" customHeight="false" outlineLevel="0" collapsed="false">
      <c r="A1402" s="5" t="s">
        <v>2461</v>
      </c>
      <c r="B1402" s="5" t="s">
        <v>853</v>
      </c>
      <c r="C1402" s="7" t="n">
        <v>44546</v>
      </c>
      <c r="D1402" s="8" t="n">
        <v>121696</v>
      </c>
      <c r="E1402" s="5" t="s">
        <v>1060</v>
      </c>
      <c r="F1402" s="9" t="n">
        <f aca="false">YEAR(INDEX(Sinistres!$E$2:$E$1030,MATCH(B1402,Sinistres!$A$2:$A$1030,0)))</f>
        <v>2021</v>
      </c>
      <c r="G1402" s="9" t="n">
        <f aca="false">YEAR(C1402)</f>
        <v>2021</v>
      </c>
      <c r="H1402" s="9" t="n">
        <f aca="false">G1402-F1402+1</f>
        <v>1</v>
      </c>
    </row>
    <row r="1403" customFormat="false" ht="15" hidden="false" customHeight="false" outlineLevel="0" collapsed="false">
      <c r="A1403" s="5" t="s">
        <v>2462</v>
      </c>
      <c r="B1403" s="5" t="s">
        <v>853</v>
      </c>
      <c r="C1403" s="7" t="n">
        <v>44970</v>
      </c>
      <c r="D1403" s="8" t="n">
        <v>65486</v>
      </c>
      <c r="E1403" s="5" t="s">
        <v>1060</v>
      </c>
      <c r="F1403" s="9" t="n">
        <f aca="false">YEAR(INDEX(Sinistres!$E$2:$E$1030,MATCH(B1403,Sinistres!$A$2:$A$1030,0)))</f>
        <v>2021</v>
      </c>
      <c r="G1403" s="9" t="n">
        <f aca="false">YEAR(C1403)</f>
        <v>2023</v>
      </c>
      <c r="H1403" s="9" t="n">
        <f aca="false">G1403-F1403+1</f>
        <v>3</v>
      </c>
    </row>
    <row r="1404" customFormat="false" ht="15" hidden="false" customHeight="false" outlineLevel="0" collapsed="false">
      <c r="A1404" s="5" t="s">
        <v>2463</v>
      </c>
      <c r="B1404" s="5" t="s">
        <v>853</v>
      </c>
      <c r="C1404" s="7" t="n">
        <v>45167</v>
      </c>
      <c r="D1404" s="8" t="n">
        <v>50378</v>
      </c>
      <c r="E1404" s="5" t="s">
        <v>1060</v>
      </c>
      <c r="F1404" s="9" t="n">
        <f aca="false">YEAR(INDEX(Sinistres!$E$2:$E$1030,MATCH(B1404,Sinistres!$A$2:$A$1030,0)))</f>
        <v>2021</v>
      </c>
      <c r="G1404" s="9" t="n">
        <f aca="false">YEAR(C1404)</f>
        <v>2023</v>
      </c>
      <c r="H1404" s="9" t="n">
        <f aca="false">G1404-F1404+1</f>
        <v>3</v>
      </c>
    </row>
    <row r="1405" customFormat="false" ht="15" hidden="false" customHeight="false" outlineLevel="0" collapsed="false">
      <c r="A1405" s="5" t="s">
        <v>2464</v>
      </c>
      <c r="B1405" s="5" t="s">
        <v>853</v>
      </c>
      <c r="C1405" s="7" t="n">
        <v>45237</v>
      </c>
      <c r="D1405" s="8" t="n">
        <v>20004</v>
      </c>
      <c r="E1405" s="5" t="s">
        <v>1060</v>
      </c>
      <c r="F1405" s="9" t="n">
        <f aca="false">YEAR(INDEX(Sinistres!$E$2:$E$1030,MATCH(B1405,Sinistres!$A$2:$A$1030,0)))</f>
        <v>2021</v>
      </c>
      <c r="G1405" s="9" t="n">
        <f aca="false">YEAR(C1405)</f>
        <v>2023</v>
      </c>
      <c r="H1405" s="9" t="n">
        <f aca="false">G1405-F1405+1</f>
        <v>3</v>
      </c>
    </row>
    <row r="1406" customFormat="false" ht="15" hidden="false" customHeight="false" outlineLevel="0" collapsed="false">
      <c r="A1406" s="5" t="s">
        <v>2465</v>
      </c>
      <c r="B1406" s="5" t="s">
        <v>854</v>
      </c>
      <c r="C1406" s="7" t="n">
        <v>45046</v>
      </c>
      <c r="D1406" s="8" t="n">
        <v>16909</v>
      </c>
      <c r="E1406" s="5" t="s">
        <v>1060</v>
      </c>
      <c r="F1406" s="9" t="n">
        <f aca="false">YEAR(INDEX(Sinistres!$E$2:$E$1030,MATCH(B1406,Sinistres!$A$2:$A$1030,0)))</f>
        <v>2022</v>
      </c>
      <c r="G1406" s="9" t="n">
        <f aca="false">YEAR(C1406)</f>
        <v>2023</v>
      </c>
      <c r="H1406" s="9" t="n">
        <f aca="false">G1406-F1406+1</f>
        <v>2</v>
      </c>
    </row>
    <row r="1407" customFormat="false" ht="15" hidden="false" customHeight="false" outlineLevel="0" collapsed="false">
      <c r="A1407" s="5" t="s">
        <v>2466</v>
      </c>
      <c r="B1407" s="5" t="s">
        <v>854</v>
      </c>
      <c r="C1407" s="7" t="n">
        <v>45059</v>
      </c>
      <c r="D1407" s="8" t="n">
        <v>37799</v>
      </c>
      <c r="E1407" s="5" t="s">
        <v>1060</v>
      </c>
      <c r="F1407" s="9" t="n">
        <f aca="false">YEAR(INDEX(Sinistres!$E$2:$E$1030,MATCH(B1407,Sinistres!$A$2:$A$1030,0)))</f>
        <v>2022</v>
      </c>
      <c r="G1407" s="9" t="n">
        <f aca="false">YEAR(C1407)</f>
        <v>2023</v>
      </c>
      <c r="H1407" s="9" t="n">
        <f aca="false">G1407-F1407+1</f>
        <v>2</v>
      </c>
    </row>
    <row r="1408" customFormat="false" ht="15" hidden="false" customHeight="false" outlineLevel="0" collapsed="false">
      <c r="A1408" s="5" t="s">
        <v>2467</v>
      </c>
      <c r="B1408" s="5" t="s">
        <v>855</v>
      </c>
      <c r="C1408" s="7" t="n">
        <v>44809</v>
      </c>
      <c r="D1408" s="8" t="n">
        <v>3644</v>
      </c>
      <c r="E1408" s="5" t="s">
        <v>1060</v>
      </c>
      <c r="F1408" s="9" t="n">
        <f aca="false">YEAR(INDEX(Sinistres!$E$2:$E$1030,MATCH(B1408,Sinistres!$A$2:$A$1030,0)))</f>
        <v>2022</v>
      </c>
      <c r="G1408" s="9" t="n">
        <f aca="false">YEAR(C1408)</f>
        <v>2022</v>
      </c>
      <c r="H1408" s="9" t="n">
        <f aca="false">G1408-F1408+1</f>
        <v>1</v>
      </c>
    </row>
    <row r="1409" customFormat="false" ht="15" hidden="false" customHeight="false" outlineLevel="0" collapsed="false">
      <c r="A1409" s="5" t="s">
        <v>2468</v>
      </c>
      <c r="B1409" s="5" t="s">
        <v>855</v>
      </c>
      <c r="C1409" s="7" t="n">
        <v>45223</v>
      </c>
      <c r="D1409" s="8" t="n">
        <v>10592</v>
      </c>
      <c r="E1409" s="5" t="s">
        <v>1060</v>
      </c>
      <c r="F1409" s="9" t="n">
        <f aca="false">YEAR(INDEX(Sinistres!$E$2:$E$1030,MATCH(B1409,Sinistres!$A$2:$A$1030,0)))</f>
        <v>2022</v>
      </c>
      <c r="G1409" s="9" t="n">
        <f aca="false">YEAR(C1409)</f>
        <v>2023</v>
      </c>
      <c r="H1409" s="9" t="n">
        <f aca="false">G1409-F1409+1</f>
        <v>2</v>
      </c>
    </row>
    <row r="1410" customFormat="false" ht="15" hidden="false" customHeight="false" outlineLevel="0" collapsed="false">
      <c r="A1410" s="5" t="s">
        <v>2469</v>
      </c>
      <c r="B1410" s="5" t="s">
        <v>855</v>
      </c>
      <c r="C1410" s="7" t="n">
        <v>45241</v>
      </c>
      <c r="D1410" s="8" t="n">
        <v>17753</v>
      </c>
      <c r="E1410" s="5" t="s">
        <v>1060</v>
      </c>
      <c r="F1410" s="9" t="n">
        <f aca="false">YEAR(INDEX(Sinistres!$E$2:$E$1030,MATCH(B1410,Sinistres!$A$2:$A$1030,0)))</f>
        <v>2022</v>
      </c>
      <c r="G1410" s="9" t="n">
        <f aca="false">YEAR(C1410)</f>
        <v>2023</v>
      </c>
      <c r="H1410" s="9" t="n">
        <f aca="false">G1410-F1410+1</f>
        <v>2</v>
      </c>
    </row>
    <row r="1411" customFormat="false" ht="15" hidden="false" customHeight="false" outlineLevel="0" collapsed="false">
      <c r="A1411" s="5" t="s">
        <v>2470</v>
      </c>
      <c r="B1411" s="5" t="s">
        <v>856</v>
      </c>
      <c r="C1411" s="7" t="n">
        <v>44695</v>
      </c>
      <c r="D1411" s="8" t="n">
        <v>6840</v>
      </c>
      <c r="E1411" s="5" t="s">
        <v>1060</v>
      </c>
      <c r="F1411" s="9" t="n">
        <f aca="false">YEAR(INDEX(Sinistres!$E$2:$E$1030,MATCH(B1411,Sinistres!$A$2:$A$1030,0)))</f>
        <v>2022</v>
      </c>
      <c r="G1411" s="9" t="n">
        <f aca="false">YEAR(C1411)</f>
        <v>2022</v>
      </c>
      <c r="H1411" s="9" t="n">
        <f aca="false">G1411-F1411+1</f>
        <v>1</v>
      </c>
    </row>
    <row r="1412" customFormat="false" ht="15" hidden="false" customHeight="false" outlineLevel="0" collapsed="false">
      <c r="A1412" s="5" t="s">
        <v>2471</v>
      </c>
      <c r="B1412" s="5" t="s">
        <v>857</v>
      </c>
      <c r="C1412" s="7" t="n">
        <v>44916</v>
      </c>
      <c r="D1412" s="8" t="n">
        <v>8015</v>
      </c>
      <c r="E1412" s="5" t="s">
        <v>1060</v>
      </c>
      <c r="F1412" s="9" t="n">
        <f aca="false">YEAR(INDEX(Sinistres!$E$2:$E$1030,MATCH(B1412,Sinistres!$A$2:$A$1030,0)))</f>
        <v>2022</v>
      </c>
      <c r="G1412" s="9" t="n">
        <f aca="false">YEAR(C1412)</f>
        <v>2022</v>
      </c>
      <c r="H1412" s="9" t="n">
        <f aca="false">G1412-F1412+1</f>
        <v>1</v>
      </c>
    </row>
    <row r="1413" customFormat="false" ht="15" hidden="false" customHeight="false" outlineLevel="0" collapsed="false">
      <c r="A1413" s="5" t="s">
        <v>2472</v>
      </c>
      <c r="B1413" s="5" t="s">
        <v>858</v>
      </c>
      <c r="C1413" s="7" t="n">
        <v>44875</v>
      </c>
      <c r="D1413" s="8" t="n">
        <v>11699</v>
      </c>
      <c r="E1413" s="5" t="s">
        <v>1060</v>
      </c>
      <c r="F1413" s="9" t="n">
        <f aca="false">YEAR(INDEX(Sinistres!$E$2:$E$1030,MATCH(B1413,Sinistres!$A$2:$A$1030,0)))</f>
        <v>2022</v>
      </c>
      <c r="G1413" s="9" t="n">
        <f aca="false">YEAR(C1413)</f>
        <v>2022</v>
      </c>
      <c r="H1413" s="9" t="n">
        <f aca="false">G1413-F1413+1</f>
        <v>1</v>
      </c>
    </row>
    <row r="1414" customFormat="false" ht="15" hidden="false" customHeight="false" outlineLevel="0" collapsed="false">
      <c r="A1414" s="5" t="s">
        <v>2473</v>
      </c>
      <c r="B1414" s="5" t="s">
        <v>859</v>
      </c>
      <c r="C1414" s="7" t="n">
        <v>44636</v>
      </c>
      <c r="D1414" s="8" t="n">
        <v>5918</v>
      </c>
      <c r="E1414" s="5" t="s">
        <v>1060</v>
      </c>
      <c r="F1414" s="9" t="n">
        <f aca="false">YEAR(INDEX(Sinistres!$E$2:$E$1030,MATCH(B1414,Sinistres!$A$2:$A$1030,0)))</f>
        <v>2022</v>
      </c>
      <c r="G1414" s="9" t="n">
        <f aca="false">YEAR(C1414)</f>
        <v>2022</v>
      </c>
      <c r="H1414" s="9" t="n">
        <f aca="false">G1414-F1414+1</f>
        <v>1</v>
      </c>
    </row>
    <row r="1415" customFormat="false" ht="15" hidden="false" customHeight="false" outlineLevel="0" collapsed="false">
      <c r="A1415" s="5" t="s">
        <v>2474</v>
      </c>
      <c r="B1415" s="5" t="s">
        <v>859</v>
      </c>
      <c r="C1415" s="7" t="n">
        <v>44723</v>
      </c>
      <c r="D1415" s="8" t="n">
        <v>16726</v>
      </c>
      <c r="E1415" s="5" t="s">
        <v>1060</v>
      </c>
      <c r="F1415" s="9" t="n">
        <f aca="false">YEAR(INDEX(Sinistres!$E$2:$E$1030,MATCH(B1415,Sinistres!$A$2:$A$1030,0)))</f>
        <v>2022</v>
      </c>
      <c r="G1415" s="9" t="n">
        <f aca="false">YEAR(C1415)</f>
        <v>2022</v>
      </c>
      <c r="H1415" s="9" t="n">
        <f aca="false">G1415-F1415+1</f>
        <v>1</v>
      </c>
    </row>
    <row r="1416" customFormat="false" ht="15" hidden="false" customHeight="false" outlineLevel="0" collapsed="false">
      <c r="A1416" s="5" t="s">
        <v>2475</v>
      </c>
      <c r="B1416" s="5" t="s">
        <v>860</v>
      </c>
      <c r="C1416" s="7" t="n">
        <v>44722</v>
      </c>
      <c r="D1416" s="8" t="n">
        <v>8381</v>
      </c>
      <c r="E1416" s="5" t="s">
        <v>1060</v>
      </c>
      <c r="F1416" s="9" t="n">
        <f aca="false">YEAR(INDEX(Sinistres!$E$2:$E$1030,MATCH(B1416,Sinistres!$A$2:$A$1030,0)))</f>
        <v>2022</v>
      </c>
      <c r="G1416" s="9" t="n">
        <f aca="false">YEAR(C1416)</f>
        <v>2022</v>
      </c>
      <c r="H1416" s="9" t="n">
        <f aca="false">G1416-F1416+1</f>
        <v>1</v>
      </c>
    </row>
    <row r="1417" customFormat="false" ht="15" hidden="false" customHeight="false" outlineLevel="0" collapsed="false">
      <c r="A1417" s="5" t="s">
        <v>2476</v>
      </c>
      <c r="B1417" s="5" t="s">
        <v>861</v>
      </c>
      <c r="C1417" s="7" t="n">
        <v>44777</v>
      </c>
      <c r="D1417" s="8" t="n">
        <v>12791</v>
      </c>
      <c r="E1417" s="5" t="s">
        <v>1060</v>
      </c>
      <c r="F1417" s="9" t="n">
        <f aca="false">YEAR(INDEX(Sinistres!$E$2:$E$1030,MATCH(B1417,Sinistres!$A$2:$A$1030,0)))</f>
        <v>2022</v>
      </c>
      <c r="G1417" s="9" t="n">
        <f aca="false">YEAR(C1417)</f>
        <v>2022</v>
      </c>
      <c r="H1417" s="9" t="n">
        <f aca="false">G1417-F1417+1</f>
        <v>1</v>
      </c>
    </row>
    <row r="1418" customFormat="false" ht="15" hidden="false" customHeight="false" outlineLevel="0" collapsed="false">
      <c r="A1418" s="5" t="s">
        <v>2477</v>
      </c>
      <c r="B1418" s="5" t="s">
        <v>862</v>
      </c>
      <c r="C1418" s="7" t="n">
        <v>44897</v>
      </c>
      <c r="D1418" s="8" t="n">
        <v>35123</v>
      </c>
      <c r="E1418" s="5" t="s">
        <v>1060</v>
      </c>
      <c r="F1418" s="9" t="n">
        <f aca="false">YEAR(INDEX(Sinistres!$E$2:$E$1030,MATCH(B1418,Sinistres!$A$2:$A$1030,0)))</f>
        <v>2022</v>
      </c>
      <c r="G1418" s="9" t="n">
        <f aca="false">YEAR(C1418)</f>
        <v>2022</v>
      </c>
      <c r="H1418" s="9" t="n">
        <f aca="false">G1418-F1418+1</f>
        <v>1</v>
      </c>
    </row>
    <row r="1419" customFormat="false" ht="15" hidden="false" customHeight="false" outlineLevel="0" collapsed="false">
      <c r="A1419" s="5" t="s">
        <v>2478</v>
      </c>
      <c r="B1419" s="5" t="s">
        <v>862</v>
      </c>
      <c r="C1419" s="7" t="n">
        <v>45089</v>
      </c>
      <c r="D1419" s="8" t="n">
        <v>14586</v>
      </c>
      <c r="E1419" s="5" t="s">
        <v>1060</v>
      </c>
      <c r="F1419" s="9" t="n">
        <f aca="false">YEAR(INDEX(Sinistres!$E$2:$E$1030,MATCH(B1419,Sinistres!$A$2:$A$1030,0)))</f>
        <v>2022</v>
      </c>
      <c r="G1419" s="9" t="n">
        <f aca="false">YEAR(C1419)</f>
        <v>2023</v>
      </c>
      <c r="H1419" s="9" t="n">
        <f aca="false">G1419-F1419+1</f>
        <v>2</v>
      </c>
    </row>
    <row r="1420" customFormat="false" ht="15" hidden="false" customHeight="false" outlineLevel="0" collapsed="false">
      <c r="A1420" s="5" t="s">
        <v>2479</v>
      </c>
      <c r="B1420" s="5" t="s">
        <v>863</v>
      </c>
      <c r="C1420" s="7" t="n">
        <v>44672</v>
      </c>
      <c r="D1420" s="8" t="n">
        <v>10079</v>
      </c>
      <c r="E1420" s="5" t="s">
        <v>1060</v>
      </c>
      <c r="F1420" s="9" t="n">
        <f aca="false">YEAR(INDEX(Sinistres!$E$2:$E$1030,MATCH(B1420,Sinistres!$A$2:$A$1030,0)))</f>
        <v>2022</v>
      </c>
      <c r="G1420" s="9" t="n">
        <f aca="false">YEAR(C1420)</f>
        <v>2022</v>
      </c>
      <c r="H1420" s="9" t="n">
        <f aca="false">G1420-F1420+1</f>
        <v>1</v>
      </c>
    </row>
    <row r="1421" customFormat="false" ht="15" hidden="false" customHeight="false" outlineLevel="0" collapsed="false">
      <c r="A1421" s="5" t="s">
        <v>2480</v>
      </c>
      <c r="B1421" s="5" t="s">
        <v>864</v>
      </c>
      <c r="C1421" s="7" t="n">
        <v>45254</v>
      </c>
      <c r="D1421" s="8" t="n">
        <v>3496</v>
      </c>
      <c r="E1421" s="5" t="s">
        <v>1060</v>
      </c>
      <c r="F1421" s="9" t="n">
        <f aca="false">YEAR(INDEX(Sinistres!$E$2:$E$1030,MATCH(B1421,Sinistres!$A$2:$A$1030,0)))</f>
        <v>2022</v>
      </c>
      <c r="G1421" s="9" t="n">
        <f aca="false">YEAR(C1421)</f>
        <v>2023</v>
      </c>
      <c r="H1421" s="9" t="n">
        <f aca="false">G1421-F1421+1</f>
        <v>2</v>
      </c>
    </row>
    <row r="1422" customFormat="false" ht="15" hidden="false" customHeight="false" outlineLevel="0" collapsed="false">
      <c r="A1422" s="5" t="s">
        <v>2481</v>
      </c>
      <c r="B1422" s="5" t="s">
        <v>864</v>
      </c>
      <c r="C1422" s="7" t="n">
        <v>45348</v>
      </c>
      <c r="D1422" s="8" t="n">
        <v>33884</v>
      </c>
      <c r="E1422" s="5" t="s">
        <v>1060</v>
      </c>
      <c r="F1422" s="9" t="n">
        <f aca="false">YEAR(INDEX(Sinistres!$E$2:$E$1030,MATCH(B1422,Sinistres!$A$2:$A$1030,0)))</f>
        <v>2022</v>
      </c>
      <c r="G1422" s="9" t="n">
        <f aca="false">YEAR(C1422)</f>
        <v>2024</v>
      </c>
      <c r="H1422" s="9" t="n">
        <f aca="false">G1422-F1422+1</f>
        <v>3</v>
      </c>
    </row>
    <row r="1423" customFormat="false" ht="15" hidden="false" customHeight="false" outlineLevel="0" collapsed="false">
      <c r="A1423" s="5" t="s">
        <v>2482</v>
      </c>
      <c r="B1423" s="5" t="s">
        <v>864</v>
      </c>
      <c r="C1423" s="7" t="n">
        <v>45594</v>
      </c>
      <c r="D1423" s="8" t="n">
        <v>56303</v>
      </c>
      <c r="E1423" s="5" t="s">
        <v>1060</v>
      </c>
      <c r="F1423" s="9" t="n">
        <f aca="false">YEAR(INDEX(Sinistres!$E$2:$E$1030,MATCH(B1423,Sinistres!$A$2:$A$1030,0)))</f>
        <v>2022</v>
      </c>
      <c r="G1423" s="9" t="n">
        <f aca="false">YEAR(C1423)</f>
        <v>2024</v>
      </c>
      <c r="H1423" s="9" t="n">
        <f aca="false">G1423-F1423+1</f>
        <v>3</v>
      </c>
    </row>
    <row r="1424" customFormat="false" ht="15" hidden="false" customHeight="false" outlineLevel="0" collapsed="false">
      <c r="A1424" s="5" t="s">
        <v>2483</v>
      </c>
      <c r="B1424" s="5" t="s">
        <v>865</v>
      </c>
      <c r="C1424" s="7" t="n">
        <v>44829</v>
      </c>
      <c r="D1424" s="8" t="n">
        <v>8640</v>
      </c>
      <c r="E1424" s="5" t="s">
        <v>1060</v>
      </c>
      <c r="F1424" s="9" t="n">
        <f aca="false">YEAR(INDEX(Sinistres!$E$2:$E$1030,MATCH(B1424,Sinistres!$A$2:$A$1030,0)))</f>
        <v>2022</v>
      </c>
      <c r="G1424" s="9" t="n">
        <f aca="false">YEAR(C1424)</f>
        <v>2022</v>
      </c>
      <c r="H1424" s="9" t="n">
        <f aca="false">G1424-F1424+1</f>
        <v>1</v>
      </c>
    </row>
    <row r="1425" customFormat="false" ht="15" hidden="false" customHeight="false" outlineLevel="0" collapsed="false">
      <c r="A1425" s="5" t="s">
        <v>2484</v>
      </c>
      <c r="B1425" s="5" t="s">
        <v>865</v>
      </c>
      <c r="C1425" s="7" t="n">
        <v>44910</v>
      </c>
      <c r="D1425" s="8" t="n">
        <v>9357</v>
      </c>
      <c r="E1425" s="5" t="s">
        <v>1060</v>
      </c>
      <c r="F1425" s="9" t="n">
        <f aca="false">YEAR(INDEX(Sinistres!$E$2:$E$1030,MATCH(B1425,Sinistres!$A$2:$A$1030,0)))</f>
        <v>2022</v>
      </c>
      <c r="G1425" s="9" t="n">
        <f aca="false">YEAR(C1425)</f>
        <v>2022</v>
      </c>
      <c r="H1425" s="9" t="n">
        <f aca="false">G1425-F1425+1</f>
        <v>1</v>
      </c>
    </row>
    <row r="1426" customFormat="false" ht="15" hidden="false" customHeight="false" outlineLevel="0" collapsed="false">
      <c r="A1426" s="5" t="s">
        <v>2485</v>
      </c>
      <c r="B1426" s="5" t="s">
        <v>866</v>
      </c>
      <c r="C1426" s="7" t="n">
        <v>44926</v>
      </c>
      <c r="D1426" s="8" t="n">
        <v>7091</v>
      </c>
      <c r="E1426" s="5" t="s">
        <v>1060</v>
      </c>
      <c r="F1426" s="9" t="n">
        <f aca="false">YEAR(INDEX(Sinistres!$E$2:$E$1030,MATCH(B1426,Sinistres!$A$2:$A$1030,0)))</f>
        <v>2022</v>
      </c>
      <c r="G1426" s="9" t="n">
        <f aca="false">YEAR(C1426)</f>
        <v>2022</v>
      </c>
      <c r="H1426" s="9" t="n">
        <f aca="false">G1426-F1426+1</f>
        <v>1</v>
      </c>
    </row>
    <row r="1427" customFormat="false" ht="15" hidden="false" customHeight="false" outlineLevel="0" collapsed="false">
      <c r="A1427" s="5" t="s">
        <v>2486</v>
      </c>
      <c r="B1427" s="5" t="s">
        <v>867</v>
      </c>
      <c r="C1427" s="7" t="n">
        <v>44700</v>
      </c>
      <c r="D1427" s="8" t="n">
        <v>2500</v>
      </c>
      <c r="E1427" s="5" t="s">
        <v>1060</v>
      </c>
      <c r="F1427" s="9" t="n">
        <f aca="false">YEAR(INDEX(Sinistres!$E$2:$E$1030,MATCH(B1427,Sinistres!$A$2:$A$1030,0)))</f>
        <v>2022</v>
      </c>
      <c r="G1427" s="9" t="n">
        <f aca="false">YEAR(C1427)</f>
        <v>2022</v>
      </c>
      <c r="H1427" s="9" t="n">
        <f aca="false">G1427-F1427+1</f>
        <v>1</v>
      </c>
    </row>
    <row r="1428" customFormat="false" ht="15" hidden="false" customHeight="false" outlineLevel="0" collapsed="false">
      <c r="A1428" s="5" t="s">
        <v>2487</v>
      </c>
      <c r="B1428" s="5" t="s">
        <v>867</v>
      </c>
      <c r="C1428" s="7" t="n">
        <v>44724</v>
      </c>
      <c r="D1428" s="8" t="n">
        <v>2266</v>
      </c>
      <c r="E1428" s="5" t="s">
        <v>1060</v>
      </c>
      <c r="F1428" s="9" t="n">
        <f aca="false">YEAR(INDEX(Sinistres!$E$2:$E$1030,MATCH(B1428,Sinistres!$A$2:$A$1030,0)))</f>
        <v>2022</v>
      </c>
      <c r="G1428" s="9" t="n">
        <f aca="false">YEAR(C1428)</f>
        <v>2022</v>
      </c>
      <c r="H1428" s="9" t="n">
        <f aca="false">G1428-F1428+1</f>
        <v>1</v>
      </c>
    </row>
    <row r="1429" customFormat="false" ht="15" hidden="false" customHeight="false" outlineLevel="0" collapsed="false">
      <c r="A1429" s="5" t="s">
        <v>2488</v>
      </c>
      <c r="B1429" s="5" t="s">
        <v>868</v>
      </c>
      <c r="C1429" s="7" t="n">
        <v>45020</v>
      </c>
      <c r="D1429" s="8" t="n">
        <v>19414</v>
      </c>
      <c r="E1429" s="5" t="s">
        <v>1060</v>
      </c>
      <c r="F1429" s="9" t="n">
        <f aca="false">YEAR(INDEX(Sinistres!$E$2:$E$1030,MATCH(B1429,Sinistres!$A$2:$A$1030,0)))</f>
        <v>2022</v>
      </c>
      <c r="G1429" s="9" t="n">
        <f aca="false">YEAR(C1429)</f>
        <v>2023</v>
      </c>
      <c r="H1429" s="9" t="n">
        <f aca="false">G1429-F1429+1</f>
        <v>2</v>
      </c>
    </row>
    <row r="1430" customFormat="false" ht="15" hidden="false" customHeight="false" outlineLevel="0" collapsed="false">
      <c r="A1430" s="5" t="s">
        <v>2489</v>
      </c>
      <c r="B1430" s="5" t="s">
        <v>868</v>
      </c>
      <c r="C1430" s="7" t="n">
        <v>45059</v>
      </c>
      <c r="D1430" s="8" t="n">
        <v>3853</v>
      </c>
      <c r="E1430" s="5" t="s">
        <v>1060</v>
      </c>
      <c r="F1430" s="9" t="n">
        <f aca="false">YEAR(INDEX(Sinistres!$E$2:$E$1030,MATCH(B1430,Sinistres!$A$2:$A$1030,0)))</f>
        <v>2022</v>
      </c>
      <c r="G1430" s="9" t="n">
        <f aca="false">YEAR(C1430)</f>
        <v>2023</v>
      </c>
      <c r="H1430" s="9" t="n">
        <f aca="false">G1430-F1430+1</f>
        <v>2</v>
      </c>
    </row>
    <row r="1431" customFormat="false" ht="15" hidden="false" customHeight="false" outlineLevel="0" collapsed="false">
      <c r="A1431" s="5" t="s">
        <v>2490</v>
      </c>
      <c r="B1431" s="5" t="s">
        <v>869</v>
      </c>
      <c r="C1431" s="7" t="n">
        <v>44839</v>
      </c>
      <c r="D1431" s="8" t="n">
        <v>22716</v>
      </c>
      <c r="E1431" s="5" t="s">
        <v>1060</v>
      </c>
      <c r="F1431" s="9" t="n">
        <f aca="false">YEAR(INDEX(Sinistres!$E$2:$E$1030,MATCH(B1431,Sinistres!$A$2:$A$1030,0)))</f>
        <v>2022</v>
      </c>
      <c r="G1431" s="9" t="n">
        <f aca="false">YEAR(C1431)</f>
        <v>2022</v>
      </c>
      <c r="H1431" s="9" t="n">
        <f aca="false">G1431-F1431+1</f>
        <v>1</v>
      </c>
    </row>
    <row r="1432" customFormat="false" ht="15" hidden="false" customHeight="false" outlineLevel="0" collapsed="false">
      <c r="A1432" s="5" t="s">
        <v>2491</v>
      </c>
      <c r="B1432" s="5" t="s">
        <v>869</v>
      </c>
      <c r="C1432" s="7" t="n">
        <v>45156</v>
      </c>
      <c r="D1432" s="8" t="n">
        <v>13628</v>
      </c>
      <c r="E1432" s="5" t="s">
        <v>1060</v>
      </c>
      <c r="F1432" s="9" t="n">
        <f aca="false">YEAR(INDEX(Sinistres!$E$2:$E$1030,MATCH(B1432,Sinistres!$A$2:$A$1030,0)))</f>
        <v>2022</v>
      </c>
      <c r="G1432" s="9" t="n">
        <f aca="false">YEAR(C1432)</f>
        <v>2023</v>
      </c>
      <c r="H1432" s="9" t="n">
        <f aca="false">G1432-F1432+1</f>
        <v>2</v>
      </c>
    </row>
    <row r="1433" customFormat="false" ht="15" hidden="false" customHeight="false" outlineLevel="0" collapsed="false">
      <c r="A1433" s="5" t="s">
        <v>2492</v>
      </c>
      <c r="B1433" s="5" t="s">
        <v>870</v>
      </c>
      <c r="C1433" s="7" t="n">
        <v>44858</v>
      </c>
      <c r="D1433" s="8" t="n">
        <v>2861</v>
      </c>
      <c r="E1433" s="5" t="s">
        <v>1060</v>
      </c>
      <c r="F1433" s="9" t="n">
        <f aca="false">YEAR(INDEX(Sinistres!$E$2:$E$1030,MATCH(B1433,Sinistres!$A$2:$A$1030,0)))</f>
        <v>2022</v>
      </c>
      <c r="G1433" s="9" t="n">
        <f aca="false">YEAR(C1433)</f>
        <v>2022</v>
      </c>
      <c r="H1433" s="9" t="n">
        <f aca="false">G1433-F1433+1</f>
        <v>1</v>
      </c>
    </row>
    <row r="1434" customFormat="false" ht="15" hidden="false" customHeight="false" outlineLevel="0" collapsed="false">
      <c r="A1434" s="5" t="s">
        <v>2493</v>
      </c>
      <c r="B1434" s="5" t="s">
        <v>871</v>
      </c>
      <c r="C1434" s="7" t="n">
        <v>44694</v>
      </c>
      <c r="D1434" s="8" t="n">
        <v>4786</v>
      </c>
      <c r="E1434" s="5" t="s">
        <v>1060</v>
      </c>
      <c r="F1434" s="9" t="n">
        <f aca="false">YEAR(INDEX(Sinistres!$E$2:$E$1030,MATCH(B1434,Sinistres!$A$2:$A$1030,0)))</f>
        <v>2022</v>
      </c>
      <c r="G1434" s="9" t="n">
        <f aca="false">YEAR(C1434)</f>
        <v>2022</v>
      </c>
      <c r="H1434" s="9" t="n">
        <f aca="false">G1434-F1434+1</f>
        <v>1</v>
      </c>
    </row>
    <row r="1435" customFormat="false" ht="15" hidden="false" customHeight="false" outlineLevel="0" collapsed="false">
      <c r="A1435" s="5" t="s">
        <v>2494</v>
      </c>
      <c r="B1435" s="5" t="s">
        <v>871</v>
      </c>
      <c r="C1435" s="7" t="n">
        <v>44808</v>
      </c>
      <c r="D1435" s="8" t="n">
        <v>6475</v>
      </c>
      <c r="E1435" s="5" t="s">
        <v>1060</v>
      </c>
      <c r="F1435" s="9" t="n">
        <f aca="false">YEAR(INDEX(Sinistres!$E$2:$E$1030,MATCH(B1435,Sinistres!$A$2:$A$1030,0)))</f>
        <v>2022</v>
      </c>
      <c r="G1435" s="9" t="n">
        <f aca="false">YEAR(C1435)</f>
        <v>2022</v>
      </c>
      <c r="H1435" s="9" t="n">
        <f aca="false">G1435-F1435+1</f>
        <v>1</v>
      </c>
    </row>
    <row r="1436" customFormat="false" ht="15" hidden="false" customHeight="false" outlineLevel="0" collapsed="false">
      <c r="A1436" s="5" t="s">
        <v>2495</v>
      </c>
      <c r="B1436" s="5" t="s">
        <v>871</v>
      </c>
      <c r="C1436" s="7" t="n">
        <v>44910</v>
      </c>
      <c r="D1436" s="8" t="n">
        <v>12965</v>
      </c>
      <c r="E1436" s="5" t="s">
        <v>1060</v>
      </c>
      <c r="F1436" s="9" t="n">
        <f aca="false">YEAR(INDEX(Sinistres!$E$2:$E$1030,MATCH(B1436,Sinistres!$A$2:$A$1030,0)))</f>
        <v>2022</v>
      </c>
      <c r="G1436" s="9" t="n">
        <f aca="false">YEAR(C1436)</f>
        <v>2022</v>
      </c>
      <c r="H1436" s="9" t="n">
        <f aca="false">G1436-F1436+1</f>
        <v>1</v>
      </c>
    </row>
    <row r="1437" customFormat="false" ht="15" hidden="false" customHeight="false" outlineLevel="0" collapsed="false">
      <c r="A1437" s="5" t="s">
        <v>2496</v>
      </c>
      <c r="B1437" s="5" t="s">
        <v>872</v>
      </c>
      <c r="C1437" s="7" t="n">
        <v>44982</v>
      </c>
      <c r="D1437" s="8" t="n">
        <v>10174</v>
      </c>
      <c r="E1437" s="5" t="s">
        <v>1060</v>
      </c>
      <c r="F1437" s="9" t="n">
        <f aca="false">YEAR(INDEX(Sinistres!$E$2:$E$1030,MATCH(B1437,Sinistres!$A$2:$A$1030,0)))</f>
        <v>2022</v>
      </c>
      <c r="G1437" s="9" t="n">
        <f aca="false">YEAR(C1437)</f>
        <v>2023</v>
      </c>
      <c r="H1437" s="9" t="n">
        <f aca="false">G1437-F1437+1</f>
        <v>2</v>
      </c>
    </row>
    <row r="1438" customFormat="false" ht="15" hidden="false" customHeight="false" outlineLevel="0" collapsed="false">
      <c r="A1438" s="5" t="s">
        <v>2497</v>
      </c>
      <c r="B1438" s="5" t="s">
        <v>872</v>
      </c>
      <c r="C1438" s="7" t="n">
        <v>45047</v>
      </c>
      <c r="D1438" s="8" t="n">
        <v>26140</v>
      </c>
      <c r="E1438" s="5" t="s">
        <v>1060</v>
      </c>
      <c r="F1438" s="9" t="n">
        <f aca="false">YEAR(INDEX(Sinistres!$E$2:$E$1030,MATCH(B1438,Sinistres!$A$2:$A$1030,0)))</f>
        <v>2022</v>
      </c>
      <c r="G1438" s="9" t="n">
        <f aca="false">YEAR(C1438)</f>
        <v>2023</v>
      </c>
      <c r="H1438" s="9" t="n">
        <f aca="false">G1438-F1438+1</f>
        <v>2</v>
      </c>
    </row>
    <row r="1439" customFormat="false" ht="15" hidden="false" customHeight="false" outlineLevel="0" collapsed="false">
      <c r="A1439" s="5" t="s">
        <v>2498</v>
      </c>
      <c r="B1439" s="5" t="s">
        <v>873</v>
      </c>
      <c r="C1439" s="7" t="n">
        <v>44924</v>
      </c>
      <c r="D1439" s="8" t="n">
        <v>22371</v>
      </c>
      <c r="E1439" s="5" t="s">
        <v>1060</v>
      </c>
      <c r="F1439" s="9" t="n">
        <f aca="false">YEAR(INDEX(Sinistres!$E$2:$E$1030,MATCH(B1439,Sinistres!$A$2:$A$1030,0)))</f>
        <v>2022</v>
      </c>
      <c r="G1439" s="9" t="n">
        <f aca="false">YEAR(C1439)</f>
        <v>2022</v>
      </c>
      <c r="H1439" s="9" t="n">
        <f aca="false">G1439-F1439+1</f>
        <v>1</v>
      </c>
    </row>
    <row r="1440" customFormat="false" ht="15" hidden="false" customHeight="false" outlineLevel="0" collapsed="false">
      <c r="A1440" s="5" t="s">
        <v>2499</v>
      </c>
      <c r="B1440" s="5" t="s">
        <v>873</v>
      </c>
      <c r="C1440" s="7" t="n">
        <v>44993</v>
      </c>
      <c r="D1440" s="8" t="n">
        <v>9839</v>
      </c>
      <c r="E1440" s="5" t="s">
        <v>1060</v>
      </c>
      <c r="F1440" s="9" t="n">
        <f aca="false">YEAR(INDEX(Sinistres!$E$2:$E$1030,MATCH(B1440,Sinistres!$A$2:$A$1030,0)))</f>
        <v>2022</v>
      </c>
      <c r="G1440" s="9" t="n">
        <f aca="false">YEAR(C1440)</f>
        <v>2023</v>
      </c>
      <c r="H1440" s="9" t="n">
        <f aca="false">G1440-F1440+1</f>
        <v>2</v>
      </c>
    </row>
    <row r="1441" customFormat="false" ht="15" hidden="false" customHeight="false" outlineLevel="0" collapsed="false">
      <c r="A1441" s="5" t="s">
        <v>2500</v>
      </c>
      <c r="B1441" s="5" t="s">
        <v>874</v>
      </c>
      <c r="C1441" s="7" t="n">
        <v>44779</v>
      </c>
      <c r="D1441" s="8" t="n">
        <v>10089</v>
      </c>
      <c r="E1441" s="5" t="s">
        <v>1060</v>
      </c>
      <c r="F1441" s="9" t="n">
        <f aca="false">YEAR(INDEX(Sinistres!$E$2:$E$1030,MATCH(B1441,Sinistres!$A$2:$A$1030,0)))</f>
        <v>2022</v>
      </c>
      <c r="G1441" s="9" t="n">
        <f aca="false">YEAR(C1441)</f>
        <v>2022</v>
      </c>
      <c r="H1441" s="9" t="n">
        <f aca="false">G1441-F1441+1</f>
        <v>1</v>
      </c>
    </row>
    <row r="1442" customFormat="false" ht="15" hidden="false" customHeight="false" outlineLevel="0" collapsed="false">
      <c r="A1442" s="5" t="s">
        <v>2501</v>
      </c>
      <c r="B1442" s="5" t="s">
        <v>875</v>
      </c>
      <c r="C1442" s="7" t="n">
        <v>44907</v>
      </c>
      <c r="D1442" s="8" t="n">
        <v>9082</v>
      </c>
      <c r="E1442" s="5" t="s">
        <v>1060</v>
      </c>
      <c r="F1442" s="9" t="n">
        <f aca="false">YEAR(INDEX(Sinistres!$E$2:$E$1030,MATCH(B1442,Sinistres!$A$2:$A$1030,0)))</f>
        <v>2022</v>
      </c>
      <c r="G1442" s="9" t="n">
        <f aca="false">YEAR(C1442)</f>
        <v>2022</v>
      </c>
      <c r="H1442" s="9" t="n">
        <f aca="false">G1442-F1442+1</f>
        <v>1</v>
      </c>
    </row>
    <row r="1443" customFormat="false" ht="15" hidden="false" customHeight="false" outlineLevel="0" collapsed="false">
      <c r="A1443" s="5" t="s">
        <v>2502</v>
      </c>
      <c r="B1443" s="5" t="s">
        <v>876</v>
      </c>
      <c r="C1443" s="7" t="n">
        <v>44893</v>
      </c>
      <c r="D1443" s="8" t="n">
        <v>8162</v>
      </c>
      <c r="E1443" s="5" t="s">
        <v>1060</v>
      </c>
      <c r="F1443" s="9" t="n">
        <f aca="false">YEAR(INDEX(Sinistres!$E$2:$E$1030,MATCH(B1443,Sinistres!$A$2:$A$1030,0)))</f>
        <v>2022</v>
      </c>
      <c r="G1443" s="9" t="n">
        <f aca="false">YEAR(C1443)</f>
        <v>2022</v>
      </c>
      <c r="H1443" s="9" t="n">
        <f aca="false">G1443-F1443+1</f>
        <v>1</v>
      </c>
    </row>
    <row r="1444" customFormat="false" ht="15" hidden="false" customHeight="false" outlineLevel="0" collapsed="false">
      <c r="A1444" s="5" t="s">
        <v>2503</v>
      </c>
      <c r="B1444" s="5" t="s">
        <v>876</v>
      </c>
      <c r="C1444" s="7" t="n">
        <v>45056</v>
      </c>
      <c r="D1444" s="8" t="n">
        <v>33911</v>
      </c>
      <c r="E1444" s="5" t="s">
        <v>1060</v>
      </c>
      <c r="F1444" s="9" t="n">
        <f aca="false">YEAR(INDEX(Sinistres!$E$2:$E$1030,MATCH(B1444,Sinistres!$A$2:$A$1030,0)))</f>
        <v>2022</v>
      </c>
      <c r="G1444" s="9" t="n">
        <f aca="false">YEAR(C1444)</f>
        <v>2023</v>
      </c>
      <c r="H1444" s="9" t="n">
        <f aca="false">G1444-F1444+1</f>
        <v>2</v>
      </c>
    </row>
    <row r="1445" customFormat="false" ht="15" hidden="false" customHeight="false" outlineLevel="0" collapsed="false">
      <c r="A1445" s="5" t="s">
        <v>2504</v>
      </c>
      <c r="B1445" s="5" t="s">
        <v>877</v>
      </c>
      <c r="C1445" s="7" t="n">
        <v>45133</v>
      </c>
      <c r="D1445" s="8" t="n">
        <v>22568</v>
      </c>
      <c r="E1445" s="5" t="s">
        <v>1060</v>
      </c>
      <c r="F1445" s="9" t="n">
        <f aca="false">YEAR(INDEX(Sinistres!$E$2:$E$1030,MATCH(B1445,Sinistres!$A$2:$A$1030,0)))</f>
        <v>2022</v>
      </c>
      <c r="G1445" s="9" t="n">
        <f aca="false">YEAR(C1445)</f>
        <v>2023</v>
      </c>
      <c r="H1445" s="9" t="n">
        <f aca="false">G1445-F1445+1</f>
        <v>2</v>
      </c>
    </row>
    <row r="1446" customFormat="false" ht="15" hidden="false" customHeight="false" outlineLevel="0" collapsed="false">
      <c r="A1446" s="5" t="s">
        <v>2505</v>
      </c>
      <c r="B1446" s="5" t="s">
        <v>877</v>
      </c>
      <c r="C1446" s="7" t="n">
        <v>45468</v>
      </c>
      <c r="D1446" s="8" t="n">
        <v>12267</v>
      </c>
      <c r="E1446" s="5" t="s">
        <v>1060</v>
      </c>
      <c r="F1446" s="9" t="n">
        <f aca="false">YEAR(INDEX(Sinistres!$E$2:$E$1030,MATCH(B1446,Sinistres!$A$2:$A$1030,0)))</f>
        <v>2022</v>
      </c>
      <c r="G1446" s="9" t="n">
        <f aca="false">YEAR(C1446)</f>
        <v>2024</v>
      </c>
      <c r="H1446" s="9" t="n">
        <f aca="false">G1446-F1446+1</f>
        <v>3</v>
      </c>
    </row>
    <row r="1447" customFormat="false" ht="15" hidden="false" customHeight="false" outlineLevel="0" collapsed="false">
      <c r="A1447" s="5" t="s">
        <v>2506</v>
      </c>
      <c r="B1447" s="5" t="s">
        <v>878</v>
      </c>
      <c r="C1447" s="7" t="n">
        <v>44788</v>
      </c>
      <c r="D1447" s="8" t="n">
        <v>24894</v>
      </c>
      <c r="E1447" s="5" t="s">
        <v>1060</v>
      </c>
      <c r="F1447" s="9" t="n">
        <f aca="false">YEAR(INDEX(Sinistres!$E$2:$E$1030,MATCH(B1447,Sinistres!$A$2:$A$1030,0)))</f>
        <v>2022</v>
      </c>
      <c r="G1447" s="9" t="n">
        <f aca="false">YEAR(C1447)</f>
        <v>2022</v>
      </c>
      <c r="H1447" s="9" t="n">
        <f aca="false">G1447-F1447+1</f>
        <v>1</v>
      </c>
    </row>
    <row r="1448" customFormat="false" ht="15" hidden="false" customHeight="false" outlineLevel="0" collapsed="false">
      <c r="A1448" s="5" t="s">
        <v>2507</v>
      </c>
      <c r="B1448" s="5" t="s">
        <v>878</v>
      </c>
      <c r="C1448" s="7" t="n">
        <v>44937</v>
      </c>
      <c r="D1448" s="8" t="n">
        <v>60161</v>
      </c>
      <c r="E1448" s="5" t="s">
        <v>1060</v>
      </c>
      <c r="F1448" s="9" t="n">
        <f aca="false">YEAR(INDEX(Sinistres!$E$2:$E$1030,MATCH(B1448,Sinistres!$A$2:$A$1030,0)))</f>
        <v>2022</v>
      </c>
      <c r="G1448" s="9" t="n">
        <f aca="false">YEAR(C1448)</f>
        <v>2023</v>
      </c>
      <c r="H1448" s="9" t="n">
        <f aca="false">G1448-F1448+1</f>
        <v>2</v>
      </c>
    </row>
    <row r="1449" customFormat="false" ht="15" hidden="false" customHeight="false" outlineLevel="0" collapsed="false">
      <c r="A1449" s="5" t="s">
        <v>2508</v>
      </c>
      <c r="B1449" s="5" t="s">
        <v>879</v>
      </c>
      <c r="C1449" s="7" t="n">
        <v>44791</v>
      </c>
      <c r="D1449" s="8" t="n">
        <v>901</v>
      </c>
      <c r="E1449" s="5" t="s">
        <v>1060</v>
      </c>
      <c r="F1449" s="9" t="n">
        <f aca="false">YEAR(INDEX(Sinistres!$E$2:$E$1030,MATCH(B1449,Sinistres!$A$2:$A$1030,0)))</f>
        <v>2022</v>
      </c>
      <c r="G1449" s="9" t="n">
        <f aca="false">YEAR(C1449)</f>
        <v>2022</v>
      </c>
      <c r="H1449" s="9" t="n">
        <f aca="false">G1449-F1449+1</f>
        <v>1</v>
      </c>
    </row>
    <row r="1450" customFormat="false" ht="15" hidden="false" customHeight="false" outlineLevel="0" collapsed="false">
      <c r="A1450" s="5" t="s">
        <v>2509</v>
      </c>
      <c r="B1450" s="5" t="s">
        <v>879</v>
      </c>
      <c r="C1450" s="7" t="n">
        <v>44812</v>
      </c>
      <c r="D1450" s="8" t="n">
        <v>4185</v>
      </c>
      <c r="E1450" s="5" t="s">
        <v>1060</v>
      </c>
      <c r="F1450" s="9" t="n">
        <f aca="false">YEAR(INDEX(Sinistres!$E$2:$E$1030,MATCH(B1450,Sinistres!$A$2:$A$1030,0)))</f>
        <v>2022</v>
      </c>
      <c r="G1450" s="9" t="n">
        <f aca="false">YEAR(C1450)</f>
        <v>2022</v>
      </c>
      <c r="H1450" s="9" t="n">
        <f aca="false">G1450-F1450+1</f>
        <v>1</v>
      </c>
    </row>
    <row r="1451" customFormat="false" ht="15" hidden="false" customHeight="false" outlineLevel="0" collapsed="false">
      <c r="A1451" s="5" t="s">
        <v>2510</v>
      </c>
      <c r="B1451" s="5" t="s">
        <v>880</v>
      </c>
      <c r="C1451" s="7" t="n">
        <v>44933</v>
      </c>
      <c r="D1451" s="8" t="n">
        <v>1228</v>
      </c>
      <c r="E1451" s="5" t="s">
        <v>1060</v>
      </c>
      <c r="F1451" s="9" t="n">
        <f aca="false">YEAR(INDEX(Sinistres!$E$2:$E$1030,MATCH(B1451,Sinistres!$A$2:$A$1030,0)))</f>
        <v>2022</v>
      </c>
      <c r="G1451" s="9" t="n">
        <f aca="false">YEAR(C1451)</f>
        <v>2023</v>
      </c>
      <c r="H1451" s="9" t="n">
        <f aca="false">G1451-F1451+1</f>
        <v>2</v>
      </c>
    </row>
    <row r="1452" customFormat="false" ht="15" hidden="false" customHeight="false" outlineLevel="0" collapsed="false">
      <c r="A1452" s="5" t="s">
        <v>2511</v>
      </c>
      <c r="B1452" s="5" t="s">
        <v>881</v>
      </c>
      <c r="C1452" s="7" t="n">
        <v>44779</v>
      </c>
      <c r="D1452" s="8" t="n">
        <v>15133</v>
      </c>
      <c r="E1452" s="5" t="s">
        <v>1060</v>
      </c>
      <c r="F1452" s="9" t="n">
        <f aca="false">YEAR(INDEX(Sinistres!$E$2:$E$1030,MATCH(B1452,Sinistres!$A$2:$A$1030,0)))</f>
        <v>2022</v>
      </c>
      <c r="G1452" s="9" t="n">
        <f aca="false">YEAR(C1452)</f>
        <v>2022</v>
      </c>
      <c r="H1452" s="9" t="n">
        <f aca="false">G1452-F1452+1</f>
        <v>1</v>
      </c>
    </row>
    <row r="1453" customFormat="false" ht="15" hidden="false" customHeight="false" outlineLevel="0" collapsed="false">
      <c r="A1453" s="5" t="s">
        <v>2512</v>
      </c>
      <c r="B1453" s="5" t="s">
        <v>882</v>
      </c>
      <c r="C1453" s="7" t="n">
        <v>44727</v>
      </c>
      <c r="D1453" s="8" t="n">
        <v>1603</v>
      </c>
      <c r="E1453" s="5" t="s">
        <v>1060</v>
      </c>
      <c r="F1453" s="9" t="n">
        <f aca="false">YEAR(INDEX(Sinistres!$E$2:$E$1030,MATCH(B1453,Sinistres!$A$2:$A$1030,0)))</f>
        <v>2022</v>
      </c>
      <c r="G1453" s="9" t="n">
        <f aca="false">YEAR(C1453)</f>
        <v>2022</v>
      </c>
      <c r="H1453" s="9" t="n">
        <f aca="false">G1453-F1453+1</f>
        <v>1</v>
      </c>
    </row>
    <row r="1454" customFormat="false" ht="15" hidden="false" customHeight="false" outlineLevel="0" collapsed="false">
      <c r="A1454" s="5" t="s">
        <v>2513</v>
      </c>
      <c r="B1454" s="5" t="s">
        <v>882</v>
      </c>
      <c r="C1454" s="7" t="n">
        <v>44806</v>
      </c>
      <c r="D1454" s="8" t="n">
        <v>1926</v>
      </c>
      <c r="E1454" s="5" t="s">
        <v>1060</v>
      </c>
      <c r="F1454" s="9" t="n">
        <f aca="false">YEAR(INDEX(Sinistres!$E$2:$E$1030,MATCH(B1454,Sinistres!$A$2:$A$1030,0)))</f>
        <v>2022</v>
      </c>
      <c r="G1454" s="9" t="n">
        <f aca="false">YEAR(C1454)</f>
        <v>2022</v>
      </c>
      <c r="H1454" s="9" t="n">
        <f aca="false">G1454-F1454+1</f>
        <v>1</v>
      </c>
    </row>
    <row r="1455" customFormat="false" ht="15" hidden="false" customHeight="false" outlineLevel="0" collapsed="false">
      <c r="A1455" s="5" t="s">
        <v>2514</v>
      </c>
      <c r="B1455" s="5" t="s">
        <v>883</v>
      </c>
      <c r="C1455" s="7" t="n">
        <v>44942</v>
      </c>
      <c r="D1455" s="8" t="n">
        <v>2188</v>
      </c>
      <c r="E1455" s="5" t="s">
        <v>1060</v>
      </c>
      <c r="F1455" s="9" t="n">
        <f aca="false">YEAR(INDEX(Sinistres!$E$2:$E$1030,MATCH(B1455,Sinistres!$A$2:$A$1030,0)))</f>
        <v>2022</v>
      </c>
      <c r="G1455" s="9" t="n">
        <f aca="false">YEAR(C1455)</f>
        <v>2023</v>
      </c>
      <c r="H1455" s="9" t="n">
        <f aca="false">G1455-F1455+1</f>
        <v>2</v>
      </c>
    </row>
    <row r="1456" customFormat="false" ht="15" hidden="false" customHeight="false" outlineLevel="0" collapsed="false">
      <c r="A1456" s="5" t="s">
        <v>2515</v>
      </c>
      <c r="B1456" s="5" t="s">
        <v>883</v>
      </c>
      <c r="C1456" s="7" t="n">
        <v>45131</v>
      </c>
      <c r="D1456" s="8" t="n">
        <v>4915</v>
      </c>
      <c r="E1456" s="5" t="s">
        <v>1060</v>
      </c>
      <c r="F1456" s="9" t="n">
        <f aca="false">YEAR(INDEX(Sinistres!$E$2:$E$1030,MATCH(B1456,Sinistres!$A$2:$A$1030,0)))</f>
        <v>2022</v>
      </c>
      <c r="G1456" s="9" t="n">
        <f aca="false">YEAR(C1456)</f>
        <v>2023</v>
      </c>
      <c r="H1456" s="9" t="n">
        <f aca="false">G1456-F1456+1</f>
        <v>2</v>
      </c>
    </row>
    <row r="1457" customFormat="false" ht="15" hidden="false" customHeight="false" outlineLevel="0" collapsed="false">
      <c r="A1457" s="5" t="s">
        <v>2516</v>
      </c>
      <c r="B1457" s="5" t="s">
        <v>883</v>
      </c>
      <c r="C1457" s="7" t="n">
        <v>45516</v>
      </c>
      <c r="D1457" s="8" t="n">
        <v>21744</v>
      </c>
      <c r="E1457" s="5" t="s">
        <v>1060</v>
      </c>
      <c r="F1457" s="9" t="n">
        <f aca="false">YEAR(INDEX(Sinistres!$E$2:$E$1030,MATCH(B1457,Sinistres!$A$2:$A$1030,0)))</f>
        <v>2022</v>
      </c>
      <c r="G1457" s="9" t="n">
        <f aca="false">YEAR(C1457)</f>
        <v>2024</v>
      </c>
      <c r="H1457" s="9" t="n">
        <f aca="false">G1457-F1457+1</f>
        <v>3</v>
      </c>
    </row>
    <row r="1458" customFormat="false" ht="15" hidden="false" customHeight="false" outlineLevel="0" collapsed="false">
      <c r="A1458" s="5" t="s">
        <v>2517</v>
      </c>
      <c r="B1458" s="5" t="s">
        <v>884</v>
      </c>
      <c r="C1458" s="7" t="n">
        <v>44937</v>
      </c>
      <c r="D1458" s="8" t="n">
        <v>2936</v>
      </c>
      <c r="E1458" s="5" t="s">
        <v>1060</v>
      </c>
      <c r="F1458" s="9" t="n">
        <f aca="false">YEAR(INDEX(Sinistres!$E$2:$E$1030,MATCH(B1458,Sinistres!$A$2:$A$1030,0)))</f>
        <v>2022</v>
      </c>
      <c r="G1458" s="9" t="n">
        <f aca="false">YEAR(C1458)</f>
        <v>2023</v>
      </c>
      <c r="H1458" s="9" t="n">
        <f aca="false">G1458-F1458+1</f>
        <v>2</v>
      </c>
    </row>
    <row r="1459" customFormat="false" ht="15" hidden="false" customHeight="false" outlineLevel="0" collapsed="false">
      <c r="A1459" s="5" t="s">
        <v>2518</v>
      </c>
      <c r="B1459" s="5" t="s">
        <v>885</v>
      </c>
      <c r="C1459" s="7" t="n">
        <v>44867</v>
      </c>
      <c r="D1459" s="8" t="n">
        <v>47642</v>
      </c>
      <c r="E1459" s="5" t="s">
        <v>1060</v>
      </c>
      <c r="F1459" s="9" t="n">
        <f aca="false">YEAR(INDEX(Sinistres!$E$2:$E$1030,MATCH(B1459,Sinistres!$A$2:$A$1030,0)))</f>
        <v>2022</v>
      </c>
      <c r="G1459" s="9" t="n">
        <f aca="false">YEAR(C1459)</f>
        <v>2022</v>
      </c>
      <c r="H1459" s="9" t="n">
        <f aca="false">G1459-F1459+1</f>
        <v>1</v>
      </c>
    </row>
    <row r="1460" customFormat="false" ht="15" hidden="false" customHeight="false" outlineLevel="0" collapsed="false">
      <c r="A1460" s="5" t="s">
        <v>2519</v>
      </c>
      <c r="B1460" s="5" t="s">
        <v>885</v>
      </c>
      <c r="C1460" s="7" t="n">
        <v>45093</v>
      </c>
      <c r="D1460" s="8" t="n">
        <v>26362</v>
      </c>
      <c r="E1460" s="5" t="s">
        <v>1060</v>
      </c>
      <c r="F1460" s="9" t="n">
        <f aca="false">YEAR(INDEX(Sinistres!$E$2:$E$1030,MATCH(B1460,Sinistres!$A$2:$A$1030,0)))</f>
        <v>2022</v>
      </c>
      <c r="G1460" s="9" t="n">
        <f aca="false">YEAR(C1460)</f>
        <v>2023</v>
      </c>
      <c r="H1460" s="9" t="n">
        <f aca="false">G1460-F1460+1</f>
        <v>2</v>
      </c>
    </row>
    <row r="1461" customFormat="false" ht="15" hidden="false" customHeight="false" outlineLevel="0" collapsed="false">
      <c r="A1461" s="5" t="s">
        <v>2520</v>
      </c>
      <c r="B1461" s="5" t="s">
        <v>886</v>
      </c>
      <c r="C1461" s="7" t="n">
        <v>44770</v>
      </c>
      <c r="D1461" s="8" t="n">
        <v>17914</v>
      </c>
      <c r="E1461" s="5" t="s">
        <v>1060</v>
      </c>
      <c r="F1461" s="9" t="n">
        <f aca="false">YEAR(INDEX(Sinistres!$E$2:$E$1030,MATCH(B1461,Sinistres!$A$2:$A$1030,0)))</f>
        <v>2022</v>
      </c>
      <c r="G1461" s="9" t="n">
        <f aca="false">YEAR(C1461)</f>
        <v>2022</v>
      </c>
      <c r="H1461" s="9" t="n">
        <f aca="false">G1461-F1461+1</f>
        <v>1</v>
      </c>
    </row>
    <row r="1462" customFormat="false" ht="15" hidden="false" customHeight="false" outlineLevel="0" collapsed="false">
      <c r="A1462" s="5" t="s">
        <v>2521</v>
      </c>
      <c r="B1462" s="5" t="s">
        <v>887</v>
      </c>
      <c r="C1462" s="7" t="n">
        <v>44915</v>
      </c>
      <c r="D1462" s="8" t="n">
        <v>17996</v>
      </c>
      <c r="E1462" s="5" t="s">
        <v>1060</v>
      </c>
      <c r="F1462" s="9" t="n">
        <f aca="false">YEAR(INDEX(Sinistres!$E$2:$E$1030,MATCH(B1462,Sinistres!$A$2:$A$1030,0)))</f>
        <v>2022</v>
      </c>
      <c r="G1462" s="9" t="n">
        <f aca="false">YEAR(C1462)</f>
        <v>2022</v>
      </c>
      <c r="H1462" s="9" t="n">
        <f aca="false">G1462-F1462+1</f>
        <v>1</v>
      </c>
    </row>
    <row r="1463" customFormat="false" ht="15" hidden="false" customHeight="false" outlineLevel="0" collapsed="false">
      <c r="A1463" s="5" t="s">
        <v>2522</v>
      </c>
      <c r="B1463" s="5" t="s">
        <v>887</v>
      </c>
      <c r="C1463" s="7" t="n">
        <v>45049</v>
      </c>
      <c r="D1463" s="8" t="n">
        <v>33349</v>
      </c>
      <c r="E1463" s="5" t="s">
        <v>1060</v>
      </c>
      <c r="F1463" s="9" t="n">
        <f aca="false">YEAR(INDEX(Sinistres!$E$2:$E$1030,MATCH(B1463,Sinistres!$A$2:$A$1030,0)))</f>
        <v>2022</v>
      </c>
      <c r="G1463" s="9" t="n">
        <f aca="false">YEAR(C1463)</f>
        <v>2023</v>
      </c>
      <c r="H1463" s="9" t="n">
        <f aca="false">G1463-F1463+1</f>
        <v>2</v>
      </c>
    </row>
    <row r="1464" customFormat="false" ht="15" hidden="false" customHeight="false" outlineLevel="0" collapsed="false">
      <c r="A1464" s="5" t="s">
        <v>2523</v>
      </c>
      <c r="B1464" s="5" t="s">
        <v>888</v>
      </c>
      <c r="C1464" s="7" t="n">
        <v>44854</v>
      </c>
      <c r="D1464" s="8" t="n">
        <v>2544</v>
      </c>
      <c r="E1464" s="5" t="s">
        <v>1060</v>
      </c>
      <c r="F1464" s="9" t="n">
        <f aca="false">YEAR(INDEX(Sinistres!$E$2:$E$1030,MATCH(B1464,Sinistres!$A$2:$A$1030,0)))</f>
        <v>2022</v>
      </c>
      <c r="G1464" s="9" t="n">
        <f aca="false">YEAR(C1464)</f>
        <v>2022</v>
      </c>
      <c r="H1464" s="9" t="n">
        <f aca="false">G1464-F1464+1</f>
        <v>1</v>
      </c>
    </row>
    <row r="1465" customFormat="false" ht="15" hidden="false" customHeight="false" outlineLevel="0" collapsed="false">
      <c r="A1465" s="5" t="s">
        <v>2524</v>
      </c>
      <c r="B1465" s="5" t="s">
        <v>889</v>
      </c>
      <c r="C1465" s="7" t="n">
        <v>44610</v>
      </c>
      <c r="D1465" s="8" t="n">
        <v>8533</v>
      </c>
      <c r="E1465" s="5" t="s">
        <v>1060</v>
      </c>
      <c r="F1465" s="9" t="n">
        <f aca="false">YEAR(INDEX(Sinistres!$E$2:$E$1030,MATCH(B1465,Sinistres!$A$2:$A$1030,0)))</f>
        <v>2022</v>
      </c>
      <c r="G1465" s="9" t="n">
        <f aca="false">YEAR(C1465)</f>
        <v>2022</v>
      </c>
      <c r="H1465" s="9" t="n">
        <f aca="false">G1465-F1465+1</f>
        <v>1</v>
      </c>
    </row>
    <row r="1466" customFormat="false" ht="15" hidden="false" customHeight="false" outlineLevel="0" collapsed="false">
      <c r="A1466" s="5" t="s">
        <v>2525</v>
      </c>
      <c r="B1466" s="5" t="s">
        <v>890</v>
      </c>
      <c r="C1466" s="7" t="n">
        <v>44672</v>
      </c>
      <c r="D1466" s="8" t="n">
        <v>10036</v>
      </c>
      <c r="E1466" s="5" t="s">
        <v>1060</v>
      </c>
      <c r="F1466" s="9" t="n">
        <f aca="false">YEAR(INDEX(Sinistres!$E$2:$E$1030,MATCH(B1466,Sinistres!$A$2:$A$1030,0)))</f>
        <v>2022</v>
      </c>
      <c r="G1466" s="9" t="n">
        <f aca="false">YEAR(C1466)</f>
        <v>2022</v>
      </c>
      <c r="H1466" s="9" t="n">
        <f aca="false">G1466-F1466+1</f>
        <v>1</v>
      </c>
    </row>
    <row r="1467" customFormat="false" ht="15" hidden="false" customHeight="false" outlineLevel="0" collapsed="false">
      <c r="A1467" s="5" t="s">
        <v>2526</v>
      </c>
      <c r="B1467" s="5" t="s">
        <v>890</v>
      </c>
      <c r="C1467" s="7" t="n">
        <v>44730</v>
      </c>
      <c r="D1467" s="8" t="n">
        <v>7246</v>
      </c>
      <c r="E1467" s="5" t="s">
        <v>1060</v>
      </c>
      <c r="F1467" s="9" t="n">
        <f aca="false">YEAR(INDEX(Sinistres!$E$2:$E$1030,MATCH(B1467,Sinistres!$A$2:$A$1030,0)))</f>
        <v>2022</v>
      </c>
      <c r="G1467" s="9" t="n">
        <f aca="false">YEAR(C1467)</f>
        <v>2022</v>
      </c>
      <c r="H1467" s="9" t="n">
        <f aca="false">G1467-F1467+1</f>
        <v>1</v>
      </c>
    </row>
    <row r="1468" customFormat="false" ht="15" hidden="false" customHeight="false" outlineLevel="0" collapsed="false">
      <c r="A1468" s="5" t="s">
        <v>2527</v>
      </c>
      <c r="B1468" s="5" t="s">
        <v>891</v>
      </c>
      <c r="C1468" s="7" t="n">
        <v>44855</v>
      </c>
      <c r="D1468" s="8" t="n">
        <v>13899</v>
      </c>
      <c r="E1468" s="5" t="s">
        <v>1060</v>
      </c>
      <c r="F1468" s="9" t="n">
        <f aca="false">YEAR(INDEX(Sinistres!$E$2:$E$1030,MATCH(B1468,Sinistres!$A$2:$A$1030,0)))</f>
        <v>2022</v>
      </c>
      <c r="G1468" s="9" t="n">
        <f aca="false">YEAR(C1468)</f>
        <v>2022</v>
      </c>
      <c r="H1468" s="9" t="n">
        <f aca="false">G1468-F1468+1</f>
        <v>1</v>
      </c>
    </row>
    <row r="1469" customFormat="false" ht="15" hidden="false" customHeight="false" outlineLevel="0" collapsed="false">
      <c r="A1469" s="5" t="s">
        <v>2528</v>
      </c>
      <c r="B1469" s="5" t="s">
        <v>892</v>
      </c>
      <c r="C1469" s="7" t="n">
        <v>44923</v>
      </c>
      <c r="D1469" s="8" t="n">
        <v>7762</v>
      </c>
      <c r="E1469" s="5" t="s">
        <v>1060</v>
      </c>
      <c r="F1469" s="9" t="n">
        <f aca="false">YEAR(INDEX(Sinistres!$E$2:$E$1030,MATCH(B1469,Sinistres!$A$2:$A$1030,0)))</f>
        <v>2022</v>
      </c>
      <c r="G1469" s="9" t="n">
        <f aca="false">YEAR(C1469)</f>
        <v>2022</v>
      </c>
      <c r="H1469" s="9" t="n">
        <f aca="false">G1469-F1469+1</f>
        <v>1</v>
      </c>
    </row>
    <row r="1470" customFormat="false" ht="15" hidden="false" customHeight="false" outlineLevel="0" collapsed="false">
      <c r="A1470" s="5" t="s">
        <v>2529</v>
      </c>
      <c r="B1470" s="5" t="s">
        <v>893</v>
      </c>
      <c r="C1470" s="7" t="n">
        <v>44890</v>
      </c>
      <c r="D1470" s="8" t="n">
        <v>57702</v>
      </c>
      <c r="E1470" s="5" t="s">
        <v>1060</v>
      </c>
      <c r="F1470" s="9" t="n">
        <f aca="false">YEAR(INDEX(Sinistres!$E$2:$E$1030,MATCH(B1470,Sinistres!$A$2:$A$1030,0)))</f>
        <v>2022</v>
      </c>
      <c r="G1470" s="9" t="n">
        <f aca="false">YEAR(C1470)</f>
        <v>2022</v>
      </c>
      <c r="H1470" s="9" t="n">
        <f aca="false">G1470-F1470+1</f>
        <v>1</v>
      </c>
    </row>
    <row r="1471" customFormat="false" ht="15" hidden="false" customHeight="false" outlineLevel="0" collapsed="false">
      <c r="A1471" s="5" t="s">
        <v>2530</v>
      </c>
      <c r="B1471" s="5" t="s">
        <v>893</v>
      </c>
      <c r="C1471" s="7" t="n">
        <v>44955</v>
      </c>
      <c r="D1471" s="8" t="n">
        <v>24349</v>
      </c>
      <c r="E1471" s="5" t="s">
        <v>1060</v>
      </c>
      <c r="F1471" s="9" t="n">
        <f aca="false">YEAR(INDEX(Sinistres!$E$2:$E$1030,MATCH(B1471,Sinistres!$A$2:$A$1030,0)))</f>
        <v>2022</v>
      </c>
      <c r="G1471" s="9" t="n">
        <f aca="false">YEAR(C1471)</f>
        <v>2023</v>
      </c>
      <c r="H1471" s="9" t="n">
        <f aca="false">G1471-F1471+1</f>
        <v>2</v>
      </c>
    </row>
    <row r="1472" customFormat="false" ht="15" hidden="false" customHeight="false" outlineLevel="0" collapsed="false">
      <c r="A1472" s="5" t="s">
        <v>2531</v>
      </c>
      <c r="B1472" s="5" t="s">
        <v>893</v>
      </c>
      <c r="C1472" s="7" t="n">
        <v>45048</v>
      </c>
      <c r="D1472" s="8" t="n">
        <v>26329</v>
      </c>
      <c r="E1472" s="5" t="s">
        <v>1060</v>
      </c>
      <c r="F1472" s="9" t="n">
        <f aca="false">YEAR(INDEX(Sinistres!$E$2:$E$1030,MATCH(B1472,Sinistres!$A$2:$A$1030,0)))</f>
        <v>2022</v>
      </c>
      <c r="G1472" s="9" t="n">
        <f aca="false">YEAR(C1472)</f>
        <v>2023</v>
      </c>
      <c r="H1472" s="9" t="n">
        <f aca="false">G1472-F1472+1</f>
        <v>2</v>
      </c>
    </row>
    <row r="1473" customFormat="false" ht="15" hidden="false" customHeight="false" outlineLevel="0" collapsed="false">
      <c r="A1473" s="5" t="s">
        <v>2532</v>
      </c>
      <c r="B1473" s="5" t="s">
        <v>894</v>
      </c>
      <c r="C1473" s="7" t="n">
        <v>44870</v>
      </c>
      <c r="D1473" s="8" t="n">
        <v>29042</v>
      </c>
      <c r="E1473" s="5" t="s">
        <v>1060</v>
      </c>
      <c r="F1473" s="9" t="n">
        <f aca="false">YEAR(INDEX(Sinistres!$E$2:$E$1030,MATCH(B1473,Sinistres!$A$2:$A$1030,0)))</f>
        <v>2022</v>
      </c>
      <c r="G1473" s="9" t="n">
        <f aca="false">YEAR(C1473)</f>
        <v>2022</v>
      </c>
      <c r="H1473" s="9" t="n">
        <f aca="false">G1473-F1473+1</f>
        <v>1</v>
      </c>
    </row>
    <row r="1474" customFormat="false" ht="15" hidden="false" customHeight="false" outlineLevel="0" collapsed="false">
      <c r="A1474" s="5" t="s">
        <v>2533</v>
      </c>
      <c r="B1474" s="5" t="s">
        <v>894</v>
      </c>
      <c r="C1474" s="7" t="n">
        <v>44934</v>
      </c>
      <c r="D1474" s="8" t="n">
        <v>510</v>
      </c>
      <c r="E1474" s="5" t="s">
        <v>1060</v>
      </c>
      <c r="F1474" s="9" t="n">
        <f aca="false">YEAR(INDEX(Sinistres!$E$2:$E$1030,MATCH(B1474,Sinistres!$A$2:$A$1030,0)))</f>
        <v>2022</v>
      </c>
      <c r="G1474" s="9" t="n">
        <f aca="false">YEAR(C1474)</f>
        <v>2023</v>
      </c>
      <c r="H1474" s="9" t="n">
        <f aca="false">G1474-F1474+1</f>
        <v>2</v>
      </c>
    </row>
    <row r="1475" customFormat="false" ht="15" hidden="false" customHeight="false" outlineLevel="0" collapsed="false">
      <c r="A1475" s="5" t="s">
        <v>2534</v>
      </c>
      <c r="B1475" s="5" t="s">
        <v>894</v>
      </c>
      <c r="C1475" s="7" t="n">
        <v>45010</v>
      </c>
      <c r="D1475" s="8" t="n">
        <v>13809</v>
      </c>
      <c r="E1475" s="5" t="s">
        <v>1060</v>
      </c>
      <c r="F1475" s="9" t="n">
        <f aca="false">YEAR(INDEX(Sinistres!$E$2:$E$1030,MATCH(B1475,Sinistres!$A$2:$A$1030,0)))</f>
        <v>2022</v>
      </c>
      <c r="G1475" s="9" t="n">
        <f aca="false">YEAR(C1475)</f>
        <v>2023</v>
      </c>
      <c r="H1475" s="9" t="n">
        <f aca="false">G1475-F1475+1</f>
        <v>2</v>
      </c>
    </row>
    <row r="1476" customFormat="false" ht="15" hidden="false" customHeight="false" outlineLevel="0" collapsed="false">
      <c r="A1476" s="5" t="s">
        <v>2535</v>
      </c>
      <c r="B1476" s="5" t="s">
        <v>895</v>
      </c>
      <c r="C1476" s="7" t="n">
        <v>44949</v>
      </c>
      <c r="D1476" s="8" t="n">
        <v>4594</v>
      </c>
      <c r="E1476" s="5" t="s">
        <v>1060</v>
      </c>
      <c r="F1476" s="9" t="n">
        <f aca="false">YEAR(INDEX(Sinistres!$E$2:$E$1030,MATCH(B1476,Sinistres!$A$2:$A$1030,0)))</f>
        <v>2022</v>
      </c>
      <c r="G1476" s="9" t="n">
        <f aca="false">YEAR(C1476)</f>
        <v>2023</v>
      </c>
      <c r="H1476" s="9" t="n">
        <f aca="false">G1476-F1476+1</f>
        <v>2</v>
      </c>
    </row>
    <row r="1477" customFormat="false" ht="15" hidden="false" customHeight="false" outlineLevel="0" collapsed="false">
      <c r="A1477" s="5" t="s">
        <v>2536</v>
      </c>
      <c r="B1477" s="5" t="s">
        <v>896</v>
      </c>
      <c r="C1477" s="7" t="n">
        <v>44854</v>
      </c>
      <c r="D1477" s="8" t="n">
        <v>20969</v>
      </c>
      <c r="E1477" s="5" t="s">
        <v>1060</v>
      </c>
      <c r="F1477" s="9" t="n">
        <f aca="false">YEAR(INDEX(Sinistres!$E$2:$E$1030,MATCH(B1477,Sinistres!$A$2:$A$1030,0)))</f>
        <v>2022</v>
      </c>
      <c r="G1477" s="9" t="n">
        <f aca="false">YEAR(C1477)</f>
        <v>2022</v>
      </c>
      <c r="H1477" s="9" t="n">
        <f aca="false">G1477-F1477+1</f>
        <v>1</v>
      </c>
    </row>
    <row r="1478" customFormat="false" ht="15" hidden="false" customHeight="false" outlineLevel="0" collapsed="false">
      <c r="A1478" s="5" t="s">
        <v>2537</v>
      </c>
      <c r="B1478" s="5" t="s">
        <v>896</v>
      </c>
      <c r="C1478" s="7" t="n">
        <v>44899</v>
      </c>
      <c r="D1478" s="8" t="n">
        <v>14557</v>
      </c>
      <c r="E1478" s="5" t="s">
        <v>1060</v>
      </c>
      <c r="F1478" s="9" t="n">
        <f aca="false">YEAR(INDEX(Sinistres!$E$2:$E$1030,MATCH(B1478,Sinistres!$A$2:$A$1030,0)))</f>
        <v>2022</v>
      </c>
      <c r="G1478" s="9" t="n">
        <f aca="false">YEAR(C1478)</f>
        <v>2022</v>
      </c>
      <c r="H1478" s="9" t="n">
        <f aca="false">G1478-F1478+1</f>
        <v>1</v>
      </c>
    </row>
    <row r="1479" customFormat="false" ht="15" hidden="false" customHeight="false" outlineLevel="0" collapsed="false">
      <c r="A1479" s="5" t="s">
        <v>2538</v>
      </c>
      <c r="B1479" s="5" t="s">
        <v>896</v>
      </c>
      <c r="C1479" s="7" t="n">
        <v>45231</v>
      </c>
      <c r="D1479" s="8" t="n">
        <v>15567</v>
      </c>
      <c r="E1479" s="5" t="s">
        <v>1060</v>
      </c>
      <c r="F1479" s="9" t="n">
        <f aca="false">YEAR(INDEX(Sinistres!$E$2:$E$1030,MATCH(B1479,Sinistres!$A$2:$A$1030,0)))</f>
        <v>2022</v>
      </c>
      <c r="G1479" s="9" t="n">
        <f aca="false">YEAR(C1479)</f>
        <v>2023</v>
      </c>
      <c r="H1479" s="9" t="n">
        <f aca="false">G1479-F1479+1</f>
        <v>2</v>
      </c>
    </row>
    <row r="1480" customFormat="false" ht="15" hidden="false" customHeight="false" outlineLevel="0" collapsed="false">
      <c r="A1480" s="5" t="s">
        <v>2539</v>
      </c>
      <c r="B1480" s="5" t="s">
        <v>897</v>
      </c>
      <c r="C1480" s="7" t="n">
        <v>44898</v>
      </c>
      <c r="D1480" s="8" t="n">
        <v>6780</v>
      </c>
      <c r="E1480" s="5" t="s">
        <v>1060</v>
      </c>
      <c r="F1480" s="9" t="n">
        <f aca="false">YEAR(INDEX(Sinistres!$E$2:$E$1030,MATCH(B1480,Sinistres!$A$2:$A$1030,0)))</f>
        <v>2022</v>
      </c>
      <c r="G1480" s="9" t="n">
        <f aca="false">YEAR(C1480)</f>
        <v>2022</v>
      </c>
      <c r="H1480" s="9" t="n">
        <f aca="false">G1480-F1480+1</f>
        <v>1</v>
      </c>
    </row>
    <row r="1481" customFormat="false" ht="15" hidden="false" customHeight="false" outlineLevel="0" collapsed="false">
      <c r="A1481" s="5" t="s">
        <v>2540</v>
      </c>
      <c r="B1481" s="5" t="s">
        <v>897</v>
      </c>
      <c r="C1481" s="7" t="n">
        <v>45032</v>
      </c>
      <c r="D1481" s="8" t="n">
        <v>28618</v>
      </c>
      <c r="E1481" s="5" t="s">
        <v>1060</v>
      </c>
      <c r="F1481" s="9" t="n">
        <f aca="false">YEAR(INDEX(Sinistres!$E$2:$E$1030,MATCH(B1481,Sinistres!$A$2:$A$1030,0)))</f>
        <v>2022</v>
      </c>
      <c r="G1481" s="9" t="n">
        <f aca="false">YEAR(C1481)</f>
        <v>2023</v>
      </c>
      <c r="H1481" s="9" t="n">
        <f aca="false">G1481-F1481+1</f>
        <v>2</v>
      </c>
    </row>
    <row r="1482" customFormat="false" ht="15" hidden="false" customHeight="false" outlineLevel="0" collapsed="false">
      <c r="A1482" s="5" t="s">
        <v>2541</v>
      </c>
      <c r="B1482" s="5" t="s">
        <v>898</v>
      </c>
      <c r="C1482" s="7" t="n">
        <v>45116</v>
      </c>
      <c r="D1482" s="8" t="n">
        <v>3219</v>
      </c>
      <c r="E1482" s="5" t="s">
        <v>1060</v>
      </c>
      <c r="F1482" s="9" t="n">
        <f aca="false">YEAR(INDEX(Sinistres!$E$2:$E$1030,MATCH(B1482,Sinistres!$A$2:$A$1030,0)))</f>
        <v>2022</v>
      </c>
      <c r="G1482" s="9" t="n">
        <f aca="false">YEAR(C1482)</f>
        <v>2023</v>
      </c>
      <c r="H1482" s="9" t="n">
        <f aca="false">G1482-F1482+1</f>
        <v>2</v>
      </c>
    </row>
    <row r="1483" customFormat="false" ht="15" hidden="false" customHeight="false" outlineLevel="0" collapsed="false">
      <c r="A1483" s="5" t="s">
        <v>2542</v>
      </c>
      <c r="B1483" s="5" t="s">
        <v>899</v>
      </c>
      <c r="C1483" s="7" t="n">
        <v>44834</v>
      </c>
      <c r="D1483" s="8" t="n">
        <v>4568</v>
      </c>
      <c r="E1483" s="5" t="s">
        <v>1060</v>
      </c>
      <c r="F1483" s="9" t="n">
        <f aca="false">YEAR(INDEX(Sinistres!$E$2:$E$1030,MATCH(B1483,Sinistres!$A$2:$A$1030,0)))</f>
        <v>2022</v>
      </c>
      <c r="G1483" s="9" t="n">
        <f aca="false">YEAR(C1483)</f>
        <v>2022</v>
      </c>
      <c r="H1483" s="9" t="n">
        <f aca="false">G1483-F1483+1</f>
        <v>1</v>
      </c>
    </row>
    <row r="1484" customFormat="false" ht="15" hidden="false" customHeight="false" outlineLevel="0" collapsed="false">
      <c r="A1484" s="5" t="s">
        <v>2543</v>
      </c>
      <c r="B1484" s="5" t="s">
        <v>900</v>
      </c>
      <c r="C1484" s="7" t="n">
        <v>44973</v>
      </c>
      <c r="D1484" s="8" t="n">
        <v>15884</v>
      </c>
      <c r="E1484" s="5" t="s">
        <v>1060</v>
      </c>
      <c r="F1484" s="9" t="n">
        <f aca="false">YEAR(INDEX(Sinistres!$E$2:$E$1030,MATCH(B1484,Sinistres!$A$2:$A$1030,0)))</f>
        <v>2022</v>
      </c>
      <c r="G1484" s="9" t="n">
        <f aca="false">YEAR(C1484)</f>
        <v>2023</v>
      </c>
      <c r="H1484" s="9" t="n">
        <f aca="false">G1484-F1484+1</f>
        <v>2</v>
      </c>
    </row>
    <row r="1485" customFormat="false" ht="15" hidden="false" customHeight="false" outlineLevel="0" collapsed="false">
      <c r="A1485" s="5" t="s">
        <v>2544</v>
      </c>
      <c r="B1485" s="5" t="s">
        <v>901</v>
      </c>
      <c r="C1485" s="7" t="n">
        <v>44923</v>
      </c>
      <c r="D1485" s="8" t="n">
        <v>2113</v>
      </c>
      <c r="E1485" s="5" t="s">
        <v>1060</v>
      </c>
      <c r="F1485" s="9" t="n">
        <f aca="false">YEAR(INDEX(Sinistres!$E$2:$E$1030,MATCH(B1485,Sinistres!$A$2:$A$1030,0)))</f>
        <v>2022</v>
      </c>
      <c r="G1485" s="9" t="n">
        <f aca="false">YEAR(C1485)</f>
        <v>2022</v>
      </c>
      <c r="H1485" s="9" t="n">
        <f aca="false">G1485-F1485+1</f>
        <v>1</v>
      </c>
    </row>
    <row r="1486" customFormat="false" ht="15" hidden="false" customHeight="false" outlineLevel="0" collapsed="false">
      <c r="A1486" s="5" t="s">
        <v>2545</v>
      </c>
      <c r="B1486" s="5" t="s">
        <v>901</v>
      </c>
      <c r="C1486" s="7" t="n">
        <v>44970</v>
      </c>
      <c r="D1486" s="8" t="n">
        <v>2593</v>
      </c>
      <c r="E1486" s="5" t="s">
        <v>1060</v>
      </c>
      <c r="F1486" s="9" t="n">
        <f aca="false">YEAR(INDEX(Sinistres!$E$2:$E$1030,MATCH(B1486,Sinistres!$A$2:$A$1030,0)))</f>
        <v>2022</v>
      </c>
      <c r="G1486" s="9" t="n">
        <f aca="false">YEAR(C1486)</f>
        <v>2023</v>
      </c>
      <c r="H1486" s="9" t="n">
        <f aca="false">G1486-F1486+1</f>
        <v>2</v>
      </c>
    </row>
    <row r="1487" customFormat="false" ht="15" hidden="false" customHeight="false" outlineLevel="0" collapsed="false">
      <c r="A1487" s="5" t="s">
        <v>2546</v>
      </c>
      <c r="B1487" s="5" t="s">
        <v>902</v>
      </c>
      <c r="C1487" s="7" t="n">
        <v>45068</v>
      </c>
      <c r="D1487" s="8" t="n">
        <v>78492</v>
      </c>
      <c r="E1487" s="5" t="s">
        <v>1060</v>
      </c>
      <c r="F1487" s="9" t="n">
        <f aca="false">YEAR(INDEX(Sinistres!$E$2:$E$1030,MATCH(B1487,Sinistres!$A$2:$A$1030,0)))</f>
        <v>2022</v>
      </c>
      <c r="G1487" s="9" t="n">
        <f aca="false">YEAR(C1487)</f>
        <v>2023</v>
      </c>
      <c r="H1487" s="9" t="n">
        <f aca="false">G1487-F1487+1</f>
        <v>2</v>
      </c>
    </row>
    <row r="1488" customFormat="false" ht="15" hidden="false" customHeight="false" outlineLevel="0" collapsed="false">
      <c r="A1488" s="5" t="s">
        <v>2547</v>
      </c>
      <c r="B1488" s="5" t="s">
        <v>902</v>
      </c>
      <c r="C1488" s="7" t="n">
        <v>45162</v>
      </c>
      <c r="D1488" s="8" t="n">
        <v>30126</v>
      </c>
      <c r="E1488" s="5" t="s">
        <v>1060</v>
      </c>
      <c r="F1488" s="9" t="n">
        <f aca="false">YEAR(INDEX(Sinistres!$E$2:$E$1030,MATCH(B1488,Sinistres!$A$2:$A$1030,0)))</f>
        <v>2022</v>
      </c>
      <c r="G1488" s="9" t="n">
        <f aca="false">YEAR(C1488)</f>
        <v>2023</v>
      </c>
      <c r="H1488" s="9" t="n">
        <f aca="false">G1488-F1488+1</f>
        <v>2</v>
      </c>
    </row>
    <row r="1489" customFormat="false" ht="15" hidden="false" customHeight="false" outlineLevel="0" collapsed="false">
      <c r="A1489" s="5" t="s">
        <v>2548</v>
      </c>
      <c r="B1489" s="5" t="s">
        <v>903</v>
      </c>
      <c r="C1489" s="7" t="n">
        <v>45008</v>
      </c>
      <c r="D1489" s="8" t="n">
        <v>157322</v>
      </c>
      <c r="E1489" s="5" t="s">
        <v>1060</v>
      </c>
      <c r="F1489" s="9" t="n">
        <f aca="false">YEAR(INDEX(Sinistres!$E$2:$E$1030,MATCH(B1489,Sinistres!$A$2:$A$1030,0)))</f>
        <v>2022</v>
      </c>
      <c r="G1489" s="9" t="n">
        <f aca="false">YEAR(C1489)</f>
        <v>2023</v>
      </c>
      <c r="H1489" s="9" t="n">
        <f aca="false">G1489-F1489+1</f>
        <v>2</v>
      </c>
    </row>
    <row r="1490" customFormat="false" ht="15" hidden="false" customHeight="false" outlineLevel="0" collapsed="false">
      <c r="A1490" s="5" t="s">
        <v>2549</v>
      </c>
      <c r="B1490" s="5" t="s">
        <v>903</v>
      </c>
      <c r="C1490" s="7" t="n">
        <v>45096</v>
      </c>
      <c r="D1490" s="8" t="n">
        <v>125986</v>
      </c>
      <c r="E1490" s="5" t="s">
        <v>1060</v>
      </c>
      <c r="F1490" s="9" t="n">
        <f aca="false">YEAR(INDEX(Sinistres!$E$2:$E$1030,MATCH(B1490,Sinistres!$A$2:$A$1030,0)))</f>
        <v>2022</v>
      </c>
      <c r="G1490" s="9" t="n">
        <f aca="false">YEAR(C1490)</f>
        <v>2023</v>
      </c>
      <c r="H1490" s="9" t="n">
        <f aca="false">G1490-F1490+1</f>
        <v>2</v>
      </c>
    </row>
    <row r="1491" customFormat="false" ht="15" hidden="false" customHeight="false" outlineLevel="0" collapsed="false">
      <c r="A1491" s="5" t="s">
        <v>2550</v>
      </c>
      <c r="B1491" s="5" t="s">
        <v>903</v>
      </c>
      <c r="C1491" s="7" t="n">
        <v>45315</v>
      </c>
      <c r="D1491" s="8" t="n">
        <v>58477</v>
      </c>
      <c r="E1491" s="5" t="s">
        <v>1060</v>
      </c>
      <c r="F1491" s="9" t="n">
        <f aca="false">YEAR(INDEX(Sinistres!$E$2:$E$1030,MATCH(B1491,Sinistres!$A$2:$A$1030,0)))</f>
        <v>2022</v>
      </c>
      <c r="G1491" s="9" t="n">
        <f aca="false">YEAR(C1491)</f>
        <v>2024</v>
      </c>
      <c r="H1491" s="9" t="n">
        <f aca="false">G1491-F1491+1</f>
        <v>3</v>
      </c>
    </row>
    <row r="1492" customFormat="false" ht="15" hidden="false" customHeight="false" outlineLevel="0" collapsed="false">
      <c r="A1492" s="5" t="s">
        <v>2551</v>
      </c>
      <c r="B1492" s="5" t="s">
        <v>904</v>
      </c>
      <c r="C1492" s="7" t="n">
        <v>44939</v>
      </c>
      <c r="D1492" s="8" t="n">
        <v>2713</v>
      </c>
      <c r="E1492" s="5" t="s">
        <v>1060</v>
      </c>
      <c r="F1492" s="9" t="n">
        <f aca="false">YEAR(INDEX(Sinistres!$E$2:$E$1030,MATCH(B1492,Sinistres!$A$2:$A$1030,0)))</f>
        <v>2022</v>
      </c>
      <c r="G1492" s="9" t="n">
        <f aca="false">YEAR(C1492)</f>
        <v>2023</v>
      </c>
      <c r="H1492" s="9" t="n">
        <f aca="false">G1492-F1492+1</f>
        <v>2</v>
      </c>
    </row>
    <row r="1493" customFormat="false" ht="15" hidden="false" customHeight="false" outlineLevel="0" collapsed="false">
      <c r="A1493" s="5" t="s">
        <v>2552</v>
      </c>
      <c r="B1493" s="5" t="s">
        <v>905</v>
      </c>
      <c r="C1493" s="7" t="n">
        <v>44769</v>
      </c>
      <c r="D1493" s="8" t="n">
        <v>5388</v>
      </c>
      <c r="E1493" s="5" t="s">
        <v>1060</v>
      </c>
      <c r="F1493" s="9" t="n">
        <f aca="false">YEAR(INDEX(Sinistres!$E$2:$E$1030,MATCH(B1493,Sinistres!$A$2:$A$1030,0)))</f>
        <v>2022</v>
      </c>
      <c r="G1493" s="9" t="n">
        <f aca="false">YEAR(C1493)</f>
        <v>2022</v>
      </c>
      <c r="H1493" s="9" t="n">
        <f aca="false">G1493-F1493+1</f>
        <v>1</v>
      </c>
    </row>
    <row r="1494" customFormat="false" ht="15" hidden="false" customHeight="false" outlineLevel="0" collapsed="false">
      <c r="A1494" s="5" t="s">
        <v>2553</v>
      </c>
      <c r="B1494" s="5" t="s">
        <v>906</v>
      </c>
      <c r="C1494" s="7" t="n">
        <v>44958</v>
      </c>
      <c r="D1494" s="8" t="n">
        <v>5826</v>
      </c>
      <c r="E1494" s="5" t="s">
        <v>1060</v>
      </c>
      <c r="F1494" s="9" t="n">
        <f aca="false">YEAR(INDEX(Sinistres!$E$2:$E$1030,MATCH(B1494,Sinistres!$A$2:$A$1030,0)))</f>
        <v>2022</v>
      </c>
      <c r="G1494" s="9" t="n">
        <f aca="false">YEAR(C1494)</f>
        <v>2023</v>
      </c>
      <c r="H1494" s="9" t="n">
        <f aca="false">G1494-F1494+1</f>
        <v>2</v>
      </c>
    </row>
    <row r="1495" customFormat="false" ht="15" hidden="false" customHeight="false" outlineLevel="0" collapsed="false">
      <c r="A1495" s="5" t="s">
        <v>2554</v>
      </c>
      <c r="B1495" s="5" t="s">
        <v>907</v>
      </c>
      <c r="C1495" s="7" t="n">
        <v>44933</v>
      </c>
      <c r="D1495" s="8" t="n">
        <v>2667</v>
      </c>
      <c r="E1495" s="5" t="s">
        <v>1060</v>
      </c>
      <c r="F1495" s="9" t="n">
        <f aca="false">YEAR(INDEX(Sinistres!$E$2:$E$1030,MATCH(B1495,Sinistres!$A$2:$A$1030,0)))</f>
        <v>2022</v>
      </c>
      <c r="G1495" s="9" t="n">
        <f aca="false">YEAR(C1495)</f>
        <v>2023</v>
      </c>
      <c r="H1495" s="9" t="n">
        <f aca="false">G1495-F1495+1</f>
        <v>2</v>
      </c>
    </row>
    <row r="1496" customFormat="false" ht="15" hidden="false" customHeight="false" outlineLevel="0" collapsed="false">
      <c r="A1496" s="5" t="s">
        <v>2555</v>
      </c>
      <c r="B1496" s="5" t="s">
        <v>908</v>
      </c>
      <c r="C1496" s="7" t="n">
        <v>44919</v>
      </c>
      <c r="D1496" s="8" t="n">
        <v>11684</v>
      </c>
      <c r="E1496" s="5" t="s">
        <v>1060</v>
      </c>
      <c r="F1496" s="9" t="n">
        <f aca="false">YEAR(INDEX(Sinistres!$E$2:$E$1030,MATCH(B1496,Sinistres!$A$2:$A$1030,0)))</f>
        <v>2022</v>
      </c>
      <c r="G1496" s="9" t="n">
        <f aca="false">YEAR(C1496)</f>
        <v>2022</v>
      </c>
      <c r="H1496" s="9" t="n">
        <f aca="false">G1496-F1496+1</f>
        <v>1</v>
      </c>
    </row>
    <row r="1497" customFormat="false" ht="15" hidden="false" customHeight="false" outlineLevel="0" collapsed="false">
      <c r="A1497" s="5" t="s">
        <v>2556</v>
      </c>
      <c r="B1497" s="5" t="s">
        <v>909</v>
      </c>
      <c r="C1497" s="7" t="n">
        <v>44933</v>
      </c>
      <c r="D1497" s="8" t="n">
        <v>21035</v>
      </c>
      <c r="E1497" s="5" t="s">
        <v>1060</v>
      </c>
      <c r="F1497" s="9" t="n">
        <f aca="false">YEAR(INDEX(Sinistres!$E$2:$E$1030,MATCH(B1497,Sinistres!$A$2:$A$1030,0)))</f>
        <v>2022</v>
      </c>
      <c r="G1497" s="9" t="n">
        <f aca="false">YEAR(C1497)</f>
        <v>2023</v>
      </c>
      <c r="H1497" s="9" t="n">
        <f aca="false">G1497-F1497+1</f>
        <v>2</v>
      </c>
    </row>
    <row r="1498" customFormat="false" ht="15" hidden="false" customHeight="false" outlineLevel="0" collapsed="false">
      <c r="A1498" s="5" t="s">
        <v>2557</v>
      </c>
      <c r="B1498" s="5" t="s">
        <v>909</v>
      </c>
      <c r="C1498" s="7" t="n">
        <v>44976</v>
      </c>
      <c r="D1498" s="8" t="n">
        <v>31057</v>
      </c>
      <c r="E1498" s="5" t="s">
        <v>1060</v>
      </c>
      <c r="F1498" s="9" t="n">
        <f aca="false">YEAR(INDEX(Sinistres!$E$2:$E$1030,MATCH(B1498,Sinistres!$A$2:$A$1030,0)))</f>
        <v>2022</v>
      </c>
      <c r="G1498" s="9" t="n">
        <f aca="false">YEAR(C1498)</f>
        <v>2023</v>
      </c>
      <c r="H1498" s="9" t="n">
        <f aca="false">G1498-F1498+1</f>
        <v>2</v>
      </c>
    </row>
    <row r="1499" customFormat="false" ht="15" hidden="false" customHeight="false" outlineLevel="0" collapsed="false">
      <c r="A1499" s="5" t="s">
        <v>2558</v>
      </c>
      <c r="B1499" s="5" t="s">
        <v>909</v>
      </c>
      <c r="C1499" s="7" t="n">
        <v>45015</v>
      </c>
      <c r="D1499" s="8" t="n">
        <v>8630</v>
      </c>
      <c r="E1499" s="5" t="s">
        <v>1060</v>
      </c>
      <c r="F1499" s="9" t="n">
        <f aca="false">YEAR(INDEX(Sinistres!$E$2:$E$1030,MATCH(B1499,Sinistres!$A$2:$A$1030,0)))</f>
        <v>2022</v>
      </c>
      <c r="G1499" s="9" t="n">
        <f aca="false">YEAR(C1499)</f>
        <v>2023</v>
      </c>
      <c r="H1499" s="9" t="n">
        <f aca="false">G1499-F1499+1</f>
        <v>2</v>
      </c>
    </row>
    <row r="1500" customFormat="false" ht="15" hidden="false" customHeight="false" outlineLevel="0" collapsed="false">
      <c r="A1500" s="5" t="s">
        <v>2559</v>
      </c>
      <c r="B1500" s="5" t="s">
        <v>910</v>
      </c>
      <c r="C1500" s="7" t="n">
        <v>45166</v>
      </c>
      <c r="D1500" s="8" t="n">
        <v>219321</v>
      </c>
      <c r="E1500" s="5" t="s">
        <v>1060</v>
      </c>
      <c r="F1500" s="9" t="n">
        <f aca="false">YEAR(INDEX(Sinistres!$E$2:$E$1030,MATCH(B1500,Sinistres!$A$2:$A$1030,0)))</f>
        <v>2023</v>
      </c>
      <c r="G1500" s="9" t="n">
        <f aca="false">YEAR(C1500)</f>
        <v>2023</v>
      </c>
      <c r="H1500" s="9" t="n">
        <f aca="false">G1500-F1500+1</f>
        <v>1</v>
      </c>
    </row>
    <row r="1501" customFormat="false" ht="15" hidden="false" customHeight="false" outlineLevel="0" collapsed="false">
      <c r="A1501" s="5" t="s">
        <v>2560</v>
      </c>
      <c r="B1501" s="5" t="s">
        <v>910</v>
      </c>
      <c r="C1501" s="7" t="n">
        <v>45337</v>
      </c>
      <c r="D1501" s="8" t="n">
        <v>175401</v>
      </c>
      <c r="E1501" s="5" t="s">
        <v>1060</v>
      </c>
      <c r="F1501" s="9" t="n">
        <f aca="false">YEAR(INDEX(Sinistres!$E$2:$E$1030,MATCH(B1501,Sinistres!$A$2:$A$1030,0)))</f>
        <v>2023</v>
      </c>
      <c r="G1501" s="9" t="n">
        <f aca="false">YEAR(C1501)</f>
        <v>2024</v>
      </c>
      <c r="H1501" s="9" t="n">
        <f aca="false">G1501-F1501+1</f>
        <v>2</v>
      </c>
    </row>
    <row r="1502" customFormat="false" ht="15" hidden="false" customHeight="false" outlineLevel="0" collapsed="false">
      <c r="A1502" s="5" t="s">
        <v>2561</v>
      </c>
      <c r="B1502" s="5" t="s">
        <v>910</v>
      </c>
      <c r="C1502" s="7" t="n">
        <v>45609</v>
      </c>
      <c r="D1502" s="8" t="n">
        <v>113232</v>
      </c>
      <c r="E1502" s="5" t="s">
        <v>1060</v>
      </c>
      <c r="F1502" s="9" t="n">
        <f aca="false">YEAR(INDEX(Sinistres!$E$2:$E$1030,MATCH(B1502,Sinistres!$A$2:$A$1030,0)))</f>
        <v>2023</v>
      </c>
      <c r="G1502" s="9" t="n">
        <f aca="false">YEAR(C1502)</f>
        <v>2024</v>
      </c>
      <c r="H1502" s="9" t="n">
        <f aca="false">G1502-F1502+1</f>
        <v>2</v>
      </c>
    </row>
    <row r="1503" customFormat="false" ht="15" hidden="false" customHeight="false" outlineLevel="0" collapsed="false">
      <c r="A1503" s="5" t="s">
        <v>2562</v>
      </c>
      <c r="B1503" s="5" t="s">
        <v>911</v>
      </c>
      <c r="C1503" s="7" t="n">
        <v>45329</v>
      </c>
      <c r="D1503" s="8" t="n">
        <v>8112</v>
      </c>
      <c r="E1503" s="5" t="s">
        <v>1060</v>
      </c>
      <c r="F1503" s="9" t="n">
        <f aca="false">YEAR(INDEX(Sinistres!$E$2:$E$1030,MATCH(B1503,Sinistres!$A$2:$A$1030,0)))</f>
        <v>2023</v>
      </c>
      <c r="G1503" s="9" t="n">
        <f aca="false">YEAR(C1503)</f>
        <v>2024</v>
      </c>
      <c r="H1503" s="9" t="n">
        <f aca="false">G1503-F1503+1</f>
        <v>2</v>
      </c>
    </row>
    <row r="1504" customFormat="false" ht="15" hidden="false" customHeight="false" outlineLevel="0" collapsed="false">
      <c r="A1504" s="5" t="s">
        <v>2563</v>
      </c>
      <c r="B1504" s="5" t="s">
        <v>911</v>
      </c>
      <c r="C1504" s="7" t="n">
        <v>45431</v>
      </c>
      <c r="D1504" s="8" t="n">
        <v>14140</v>
      </c>
      <c r="E1504" s="5" t="s">
        <v>1060</v>
      </c>
      <c r="F1504" s="9" t="n">
        <f aca="false">YEAR(INDEX(Sinistres!$E$2:$E$1030,MATCH(B1504,Sinistres!$A$2:$A$1030,0)))</f>
        <v>2023</v>
      </c>
      <c r="G1504" s="9" t="n">
        <f aca="false">YEAR(C1504)</f>
        <v>2024</v>
      </c>
      <c r="H1504" s="9" t="n">
        <f aca="false">G1504-F1504+1</f>
        <v>2</v>
      </c>
    </row>
    <row r="1505" customFormat="false" ht="15" hidden="false" customHeight="false" outlineLevel="0" collapsed="false">
      <c r="A1505" s="5" t="s">
        <v>2564</v>
      </c>
      <c r="B1505" s="5" t="s">
        <v>912</v>
      </c>
      <c r="C1505" s="7" t="n">
        <v>45910</v>
      </c>
      <c r="D1505" s="8" t="n">
        <v>9377</v>
      </c>
      <c r="E1505" s="5" t="s">
        <v>1060</v>
      </c>
      <c r="F1505" s="9" t="n">
        <f aca="false">YEAR(INDEX(Sinistres!$E$2:$E$1030,MATCH(B1505,Sinistres!$A$2:$A$1030,0)))</f>
        <v>2023</v>
      </c>
      <c r="G1505" s="9" t="n">
        <f aca="false">YEAR(C1505)</f>
        <v>2025</v>
      </c>
      <c r="H1505" s="9" t="n">
        <f aca="false">G1505-F1505+1</f>
        <v>3</v>
      </c>
    </row>
    <row r="1506" customFormat="false" ht="15" hidden="false" customHeight="false" outlineLevel="0" collapsed="false">
      <c r="A1506" s="5" t="s">
        <v>2565</v>
      </c>
      <c r="B1506" s="5" t="s">
        <v>913</v>
      </c>
      <c r="C1506" s="7" t="n">
        <v>45178</v>
      </c>
      <c r="D1506" s="8" t="n">
        <v>23357</v>
      </c>
      <c r="E1506" s="5" t="s">
        <v>1060</v>
      </c>
      <c r="F1506" s="9" t="n">
        <f aca="false">YEAR(INDEX(Sinistres!$E$2:$E$1030,MATCH(B1506,Sinistres!$A$2:$A$1030,0)))</f>
        <v>2023</v>
      </c>
      <c r="G1506" s="9" t="n">
        <f aca="false">YEAR(C1506)</f>
        <v>2023</v>
      </c>
      <c r="H1506" s="9" t="n">
        <f aca="false">G1506-F1506+1</f>
        <v>1</v>
      </c>
    </row>
    <row r="1507" customFormat="false" ht="15" hidden="false" customHeight="false" outlineLevel="0" collapsed="false">
      <c r="A1507" s="5" t="s">
        <v>2566</v>
      </c>
      <c r="B1507" s="5" t="s">
        <v>913</v>
      </c>
      <c r="C1507" s="7" t="n">
        <v>45399</v>
      </c>
      <c r="D1507" s="8" t="n">
        <v>36993</v>
      </c>
      <c r="E1507" s="5" t="s">
        <v>1060</v>
      </c>
      <c r="F1507" s="9" t="n">
        <f aca="false">YEAR(INDEX(Sinistres!$E$2:$E$1030,MATCH(B1507,Sinistres!$A$2:$A$1030,0)))</f>
        <v>2023</v>
      </c>
      <c r="G1507" s="9" t="n">
        <f aca="false">YEAR(C1507)</f>
        <v>2024</v>
      </c>
      <c r="H1507" s="9" t="n">
        <f aca="false">G1507-F1507+1</f>
        <v>2</v>
      </c>
    </row>
    <row r="1508" customFormat="false" ht="15" hidden="false" customHeight="false" outlineLevel="0" collapsed="false">
      <c r="A1508" s="5" t="s">
        <v>2567</v>
      </c>
      <c r="B1508" s="5" t="s">
        <v>914</v>
      </c>
      <c r="C1508" s="7" t="n">
        <v>45261</v>
      </c>
      <c r="D1508" s="8" t="n">
        <v>36367</v>
      </c>
      <c r="E1508" s="5" t="s">
        <v>1060</v>
      </c>
      <c r="F1508" s="9" t="n">
        <f aca="false">YEAR(INDEX(Sinistres!$E$2:$E$1030,MATCH(B1508,Sinistres!$A$2:$A$1030,0)))</f>
        <v>2023</v>
      </c>
      <c r="G1508" s="9" t="n">
        <f aca="false">YEAR(C1508)</f>
        <v>2023</v>
      </c>
      <c r="H1508" s="9" t="n">
        <f aca="false">G1508-F1508+1</f>
        <v>1</v>
      </c>
    </row>
    <row r="1509" customFormat="false" ht="15" hidden="false" customHeight="false" outlineLevel="0" collapsed="false">
      <c r="A1509" s="5" t="s">
        <v>2568</v>
      </c>
      <c r="B1509" s="5" t="s">
        <v>914</v>
      </c>
      <c r="C1509" s="7" t="n">
        <v>45815</v>
      </c>
      <c r="D1509" s="8" t="n">
        <v>178895</v>
      </c>
      <c r="E1509" s="5" t="s">
        <v>1060</v>
      </c>
      <c r="F1509" s="9" t="n">
        <f aca="false">YEAR(INDEX(Sinistres!$E$2:$E$1030,MATCH(B1509,Sinistres!$A$2:$A$1030,0)))</f>
        <v>2023</v>
      </c>
      <c r="G1509" s="9" t="n">
        <f aca="false">YEAR(C1509)</f>
        <v>2025</v>
      </c>
      <c r="H1509" s="9" t="n">
        <f aca="false">G1509-F1509+1</f>
        <v>3</v>
      </c>
    </row>
    <row r="1510" customFormat="false" ht="15" hidden="false" customHeight="false" outlineLevel="0" collapsed="false">
      <c r="A1510" s="5" t="s">
        <v>2569</v>
      </c>
      <c r="B1510" s="5" t="s">
        <v>915</v>
      </c>
      <c r="C1510" s="7" t="n">
        <v>45039</v>
      </c>
      <c r="D1510" s="8" t="n">
        <v>4869</v>
      </c>
      <c r="E1510" s="5" t="s">
        <v>1060</v>
      </c>
      <c r="F1510" s="9" t="n">
        <f aca="false">YEAR(INDEX(Sinistres!$E$2:$E$1030,MATCH(B1510,Sinistres!$A$2:$A$1030,0)))</f>
        <v>2023</v>
      </c>
      <c r="G1510" s="9" t="n">
        <f aca="false">YEAR(C1510)</f>
        <v>2023</v>
      </c>
      <c r="H1510" s="9" t="n">
        <f aca="false">G1510-F1510+1</f>
        <v>1</v>
      </c>
    </row>
    <row r="1511" customFormat="false" ht="15" hidden="false" customHeight="false" outlineLevel="0" collapsed="false">
      <c r="A1511" s="5" t="s">
        <v>2570</v>
      </c>
      <c r="B1511" s="5" t="s">
        <v>916</v>
      </c>
      <c r="C1511" s="7" t="n">
        <v>45656</v>
      </c>
      <c r="D1511" s="8" t="n">
        <v>75194</v>
      </c>
      <c r="E1511" s="5" t="s">
        <v>1060</v>
      </c>
      <c r="F1511" s="9" t="n">
        <f aca="false">YEAR(INDEX(Sinistres!$E$2:$E$1030,MATCH(B1511,Sinistres!$A$2:$A$1030,0)))</f>
        <v>2023</v>
      </c>
      <c r="G1511" s="9" t="n">
        <f aca="false">YEAR(C1511)</f>
        <v>2024</v>
      </c>
      <c r="H1511" s="9" t="n">
        <f aca="false">G1511-F1511+1</f>
        <v>2</v>
      </c>
    </row>
    <row r="1512" customFormat="false" ht="15" hidden="false" customHeight="false" outlineLevel="0" collapsed="false">
      <c r="A1512" s="5" t="s">
        <v>2571</v>
      </c>
      <c r="B1512" s="5" t="s">
        <v>917</v>
      </c>
      <c r="C1512" s="7" t="n">
        <v>45402</v>
      </c>
      <c r="D1512" s="8" t="n">
        <v>17097</v>
      </c>
      <c r="E1512" s="5" t="s">
        <v>1060</v>
      </c>
      <c r="F1512" s="9" t="n">
        <f aca="false">YEAR(INDEX(Sinistres!$E$2:$E$1030,MATCH(B1512,Sinistres!$A$2:$A$1030,0)))</f>
        <v>2023</v>
      </c>
      <c r="G1512" s="9" t="n">
        <f aca="false">YEAR(C1512)</f>
        <v>2024</v>
      </c>
      <c r="H1512" s="9" t="n">
        <f aca="false">G1512-F1512+1</f>
        <v>2</v>
      </c>
    </row>
    <row r="1513" customFormat="false" ht="15" hidden="false" customHeight="false" outlineLevel="0" collapsed="false">
      <c r="A1513" s="5" t="s">
        <v>2572</v>
      </c>
      <c r="B1513" s="5" t="s">
        <v>917</v>
      </c>
      <c r="C1513" s="7" t="n">
        <v>45601</v>
      </c>
      <c r="D1513" s="8" t="n">
        <v>2971</v>
      </c>
      <c r="E1513" s="5" t="s">
        <v>1060</v>
      </c>
      <c r="F1513" s="9" t="n">
        <f aca="false">YEAR(INDEX(Sinistres!$E$2:$E$1030,MATCH(B1513,Sinistres!$A$2:$A$1030,0)))</f>
        <v>2023</v>
      </c>
      <c r="G1513" s="9" t="n">
        <f aca="false">YEAR(C1513)</f>
        <v>2024</v>
      </c>
      <c r="H1513" s="9" t="n">
        <f aca="false">G1513-F1513+1</f>
        <v>2</v>
      </c>
    </row>
    <row r="1514" customFormat="false" ht="15" hidden="false" customHeight="false" outlineLevel="0" collapsed="false">
      <c r="A1514" s="5" t="s">
        <v>2573</v>
      </c>
      <c r="B1514" s="5" t="s">
        <v>917</v>
      </c>
      <c r="C1514" s="7" t="n">
        <v>45862</v>
      </c>
      <c r="D1514" s="8" t="n">
        <v>-5326</v>
      </c>
      <c r="E1514" s="5" t="s">
        <v>1088</v>
      </c>
      <c r="F1514" s="9" t="n">
        <f aca="false">YEAR(INDEX(Sinistres!$E$2:$E$1030,MATCH(B1514,Sinistres!$A$2:$A$1030,0)))</f>
        <v>2023</v>
      </c>
      <c r="G1514" s="9" t="n">
        <f aca="false">YEAR(C1514)</f>
        <v>2025</v>
      </c>
      <c r="H1514" s="9" t="n">
        <f aca="false">G1514-F1514+1</f>
        <v>3</v>
      </c>
    </row>
    <row r="1515" customFormat="false" ht="15" hidden="false" customHeight="false" outlineLevel="0" collapsed="false">
      <c r="A1515" s="5" t="s">
        <v>2574</v>
      </c>
      <c r="B1515" s="5" t="s">
        <v>918</v>
      </c>
      <c r="C1515" s="7" t="n">
        <v>45139</v>
      </c>
      <c r="D1515" s="8" t="n">
        <v>955</v>
      </c>
      <c r="E1515" s="5" t="s">
        <v>1060</v>
      </c>
      <c r="F1515" s="9" t="n">
        <f aca="false">YEAR(INDEX(Sinistres!$E$2:$E$1030,MATCH(B1515,Sinistres!$A$2:$A$1030,0)))</f>
        <v>2023</v>
      </c>
      <c r="G1515" s="9" t="n">
        <f aca="false">YEAR(C1515)</f>
        <v>2023</v>
      </c>
      <c r="H1515" s="9" t="n">
        <f aca="false">G1515-F1515+1</f>
        <v>1</v>
      </c>
    </row>
    <row r="1516" customFormat="false" ht="15" hidden="false" customHeight="false" outlineLevel="0" collapsed="false">
      <c r="A1516" s="5" t="s">
        <v>2575</v>
      </c>
      <c r="B1516" s="5" t="s">
        <v>918</v>
      </c>
      <c r="C1516" s="7" t="n">
        <v>45180</v>
      </c>
      <c r="D1516" s="8" t="n">
        <v>4024</v>
      </c>
      <c r="E1516" s="5" t="s">
        <v>1060</v>
      </c>
      <c r="F1516" s="9" t="n">
        <f aca="false">YEAR(INDEX(Sinistres!$E$2:$E$1030,MATCH(B1516,Sinistres!$A$2:$A$1030,0)))</f>
        <v>2023</v>
      </c>
      <c r="G1516" s="9" t="n">
        <f aca="false">YEAR(C1516)</f>
        <v>2023</v>
      </c>
      <c r="H1516" s="9" t="n">
        <f aca="false">G1516-F1516+1</f>
        <v>1</v>
      </c>
    </row>
    <row r="1517" customFormat="false" ht="15" hidden="false" customHeight="false" outlineLevel="0" collapsed="false">
      <c r="A1517" s="5" t="s">
        <v>2576</v>
      </c>
      <c r="B1517" s="5" t="s">
        <v>919</v>
      </c>
      <c r="C1517" s="7" t="n">
        <v>45041</v>
      </c>
      <c r="D1517" s="8" t="n">
        <v>1277</v>
      </c>
      <c r="E1517" s="5" t="s">
        <v>1060</v>
      </c>
      <c r="F1517" s="9" t="n">
        <f aca="false">YEAR(INDEX(Sinistres!$E$2:$E$1030,MATCH(B1517,Sinistres!$A$2:$A$1030,0)))</f>
        <v>2023</v>
      </c>
      <c r="G1517" s="9" t="n">
        <f aca="false">YEAR(C1517)</f>
        <v>2023</v>
      </c>
      <c r="H1517" s="9" t="n">
        <f aca="false">G1517-F1517+1</f>
        <v>1</v>
      </c>
    </row>
    <row r="1518" customFormat="false" ht="15" hidden="false" customHeight="false" outlineLevel="0" collapsed="false">
      <c r="A1518" s="5" t="s">
        <v>2577</v>
      </c>
      <c r="B1518" s="5" t="s">
        <v>919</v>
      </c>
      <c r="C1518" s="7" t="n">
        <v>45093</v>
      </c>
      <c r="D1518" s="8" t="n">
        <v>2955</v>
      </c>
      <c r="E1518" s="5" t="s">
        <v>1060</v>
      </c>
      <c r="F1518" s="9" t="n">
        <f aca="false">YEAR(INDEX(Sinistres!$E$2:$E$1030,MATCH(B1518,Sinistres!$A$2:$A$1030,0)))</f>
        <v>2023</v>
      </c>
      <c r="G1518" s="9" t="n">
        <f aca="false">YEAR(C1518)</f>
        <v>2023</v>
      </c>
      <c r="H1518" s="9" t="n">
        <f aca="false">G1518-F1518+1</f>
        <v>1</v>
      </c>
    </row>
    <row r="1519" customFormat="false" ht="15" hidden="false" customHeight="false" outlineLevel="0" collapsed="false">
      <c r="A1519" s="5" t="s">
        <v>2578</v>
      </c>
      <c r="B1519" s="5" t="s">
        <v>920</v>
      </c>
      <c r="C1519" s="7" t="n">
        <v>45498</v>
      </c>
      <c r="D1519" s="8" t="n">
        <v>11526</v>
      </c>
      <c r="E1519" s="5" t="s">
        <v>1060</v>
      </c>
      <c r="F1519" s="9" t="n">
        <f aca="false">YEAR(INDEX(Sinistres!$E$2:$E$1030,MATCH(B1519,Sinistres!$A$2:$A$1030,0)))</f>
        <v>2023</v>
      </c>
      <c r="G1519" s="9" t="n">
        <f aca="false">YEAR(C1519)</f>
        <v>2024</v>
      </c>
      <c r="H1519" s="9" t="n">
        <f aca="false">G1519-F1519+1</f>
        <v>2</v>
      </c>
    </row>
    <row r="1520" customFormat="false" ht="15" hidden="false" customHeight="false" outlineLevel="0" collapsed="false">
      <c r="A1520" s="5" t="s">
        <v>2579</v>
      </c>
      <c r="B1520" s="5" t="s">
        <v>920</v>
      </c>
      <c r="C1520" s="7" t="n">
        <v>45697</v>
      </c>
      <c r="D1520" s="8" t="n">
        <v>155566</v>
      </c>
      <c r="E1520" s="5" t="s">
        <v>1060</v>
      </c>
      <c r="F1520" s="9" t="n">
        <f aca="false">YEAR(INDEX(Sinistres!$E$2:$E$1030,MATCH(B1520,Sinistres!$A$2:$A$1030,0)))</f>
        <v>2023</v>
      </c>
      <c r="G1520" s="9" t="n">
        <f aca="false">YEAR(C1520)</f>
        <v>2025</v>
      </c>
      <c r="H1520" s="9" t="n">
        <f aca="false">G1520-F1520+1</f>
        <v>3</v>
      </c>
    </row>
    <row r="1521" customFormat="false" ht="15" hidden="false" customHeight="false" outlineLevel="0" collapsed="false">
      <c r="A1521" s="5" t="s">
        <v>2580</v>
      </c>
      <c r="B1521" s="5" t="s">
        <v>921</v>
      </c>
      <c r="C1521" s="7" t="n">
        <v>45072</v>
      </c>
      <c r="D1521" s="8" t="n">
        <v>14416</v>
      </c>
      <c r="E1521" s="5" t="s">
        <v>1060</v>
      </c>
      <c r="F1521" s="9" t="n">
        <f aca="false">YEAR(INDEX(Sinistres!$E$2:$E$1030,MATCH(B1521,Sinistres!$A$2:$A$1030,0)))</f>
        <v>2023</v>
      </c>
      <c r="G1521" s="9" t="n">
        <f aca="false">YEAR(C1521)</f>
        <v>2023</v>
      </c>
      <c r="H1521" s="9" t="n">
        <f aca="false">G1521-F1521+1</f>
        <v>1</v>
      </c>
    </row>
    <row r="1522" customFormat="false" ht="15" hidden="false" customHeight="false" outlineLevel="0" collapsed="false">
      <c r="A1522" s="5" t="s">
        <v>2581</v>
      </c>
      <c r="B1522" s="5" t="s">
        <v>922</v>
      </c>
      <c r="C1522" s="7" t="n">
        <v>45529</v>
      </c>
      <c r="D1522" s="8" t="n">
        <v>79304</v>
      </c>
      <c r="E1522" s="5" t="s">
        <v>1060</v>
      </c>
      <c r="F1522" s="9" t="n">
        <f aca="false">YEAR(INDEX(Sinistres!$E$2:$E$1030,MATCH(B1522,Sinistres!$A$2:$A$1030,0)))</f>
        <v>2023</v>
      </c>
      <c r="G1522" s="9" t="n">
        <f aca="false">YEAR(C1522)</f>
        <v>2024</v>
      </c>
      <c r="H1522" s="9" t="n">
        <f aca="false">G1522-F1522+1</f>
        <v>2</v>
      </c>
    </row>
    <row r="1523" customFormat="false" ht="15" hidden="false" customHeight="false" outlineLevel="0" collapsed="false">
      <c r="A1523" s="5" t="s">
        <v>2582</v>
      </c>
      <c r="B1523" s="5" t="s">
        <v>923</v>
      </c>
      <c r="C1523" s="7" t="n">
        <v>45324</v>
      </c>
      <c r="D1523" s="8" t="n">
        <v>9180</v>
      </c>
      <c r="E1523" s="5" t="s">
        <v>1060</v>
      </c>
      <c r="F1523" s="9" t="n">
        <f aca="false">YEAR(INDEX(Sinistres!$E$2:$E$1030,MATCH(B1523,Sinistres!$A$2:$A$1030,0)))</f>
        <v>2023</v>
      </c>
      <c r="G1523" s="9" t="n">
        <f aca="false">YEAR(C1523)</f>
        <v>2024</v>
      </c>
      <c r="H1523" s="9" t="n">
        <f aca="false">G1523-F1523+1</f>
        <v>2</v>
      </c>
    </row>
    <row r="1524" customFormat="false" ht="15" hidden="false" customHeight="false" outlineLevel="0" collapsed="false">
      <c r="A1524" s="5" t="s">
        <v>2583</v>
      </c>
      <c r="B1524" s="5" t="s">
        <v>924</v>
      </c>
      <c r="C1524" s="7" t="n">
        <v>45313</v>
      </c>
      <c r="D1524" s="8" t="n">
        <v>105039</v>
      </c>
      <c r="E1524" s="5" t="s">
        <v>1060</v>
      </c>
      <c r="F1524" s="9" t="n">
        <f aca="false">YEAR(INDEX(Sinistres!$E$2:$E$1030,MATCH(B1524,Sinistres!$A$2:$A$1030,0)))</f>
        <v>2023</v>
      </c>
      <c r="G1524" s="9" t="n">
        <f aca="false">YEAR(C1524)</f>
        <v>2024</v>
      </c>
      <c r="H1524" s="9" t="n">
        <f aca="false">G1524-F1524+1</f>
        <v>2</v>
      </c>
    </row>
    <row r="1525" customFormat="false" ht="15" hidden="false" customHeight="false" outlineLevel="0" collapsed="false">
      <c r="A1525" s="5" t="s">
        <v>2584</v>
      </c>
      <c r="B1525" s="5" t="s">
        <v>924</v>
      </c>
      <c r="C1525" s="7" t="n">
        <v>45339</v>
      </c>
      <c r="D1525" s="8" t="n">
        <v>39584</v>
      </c>
      <c r="E1525" s="5" t="s">
        <v>1060</v>
      </c>
      <c r="F1525" s="9" t="n">
        <f aca="false">YEAR(INDEX(Sinistres!$E$2:$E$1030,MATCH(B1525,Sinistres!$A$2:$A$1030,0)))</f>
        <v>2023</v>
      </c>
      <c r="G1525" s="9" t="n">
        <f aca="false">YEAR(C1525)</f>
        <v>2024</v>
      </c>
      <c r="H1525" s="9" t="n">
        <f aca="false">G1525-F1525+1</f>
        <v>2</v>
      </c>
    </row>
    <row r="1526" customFormat="false" ht="15" hidden="false" customHeight="false" outlineLevel="0" collapsed="false">
      <c r="A1526" s="5" t="s">
        <v>2585</v>
      </c>
      <c r="B1526" s="5" t="s">
        <v>925</v>
      </c>
      <c r="C1526" s="7" t="n">
        <v>45034</v>
      </c>
      <c r="D1526" s="8" t="n">
        <v>7334</v>
      </c>
      <c r="E1526" s="5" t="s">
        <v>1060</v>
      </c>
      <c r="F1526" s="9" t="n">
        <f aca="false">YEAR(INDEX(Sinistres!$E$2:$E$1030,MATCH(B1526,Sinistres!$A$2:$A$1030,0)))</f>
        <v>2023</v>
      </c>
      <c r="G1526" s="9" t="n">
        <f aca="false">YEAR(C1526)</f>
        <v>2023</v>
      </c>
      <c r="H1526" s="9" t="n">
        <f aca="false">G1526-F1526+1</f>
        <v>1</v>
      </c>
    </row>
    <row r="1527" customFormat="false" ht="15" hidden="false" customHeight="false" outlineLevel="0" collapsed="false">
      <c r="A1527" s="5" t="s">
        <v>2586</v>
      </c>
      <c r="B1527" s="5" t="s">
        <v>926</v>
      </c>
      <c r="C1527" s="7" t="n">
        <v>45270</v>
      </c>
      <c r="D1527" s="8" t="n">
        <v>29676</v>
      </c>
      <c r="E1527" s="5" t="s">
        <v>1060</v>
      </c>
      <c r="F1527" s="9" t="n">
        <f aca="false">YEAR(INDEX(Sinistres!$E$2:$E$1030,MATCH(B1527,Sinistres!$A$2:$A$1030,0)))</f>
        <v>2023</v>
      </c>
      <c r="G1527" s="9" t="n">
        <f aca="false">YEAR(C1527)</f>
        <v>2023</v>
      </c>
      <c r="H1527" s="9" t="n">
        <f aca="false">G1527-F1527+1</f>
        <v>1</v>
      </c>
    </row>
    <row r="1528" customFormat="false" ht="15" hidden="false" customHeight="false" outlineLevel="0" collapsed="false">
      <c r="A1528" s="5" t="s">
        <v>2587</v>
      </c>
      <c r="B1528" s="5" t="s">
        <v>926</v>
      </c>
      <c r="C1528" s="7" t="n">
        <v>45420</v>
      </c>
      <c r="D1528" s="8" t="n">
        <v>142468</v>
      </c>
      <c r="E1528" s="5" t="s">
        <v>1060</v>
      </c>
      <c r="F1528" s="9" t="n">
        <f aca="false">YEAR(INDEX(Sinistres!$E$2:$E$1030,MATCH(B1528,Sinistres!$A$2:$A$1030,0)))</f>
        <v>2023</v>
      </c>
      <c r="G1528" s="9" t="n">
        <f aca="false">YEAR(C1528)</f>
        <v>2024</v>
      </c>
      <c r="H1528" s="9" t="n">
        <f aca="false">G1528-F1528+1</f>
        <v>2</v>
      </c>
    </row>
    <row r="1529" customFormat="false" ht="15" hidden="false" customHeight="false" outlineLevel="0" collapsed="false">
      <c r="A1529" s="5" t="s">
        <v>2588</v>
      </c>
      <c r="B1529" s="5" t="s">
        <v>926</v>
      </c>
      <c r="C1529" s="7" t="n">
        <v>45792</v>
      </c>
      <c r="D1529" s="8" t="n">
        <v>12919</v>
      </c>
      <c r="E1529" s="5" t="s">
        <v>1060</v>
      </c>
      <c r="F1529" s="9" t="n">
        <f aca="false">YEAR(INDEX(Sinistres!$E$2:$E$1030,MATCH(B1529,Sinistres!$A$2:$A$1030,0)))</f>
        <v>2023</v>
      </c>
      <c r="G1529" s="9" t="n">
        <f aca="false">YEAR(C1529)</f>
        <v>2025</v>
      </c>
      <c r="H1529" s="9" t="n">
        <f aca="false">G1529-F1529+1</f>
        <v>3</v>
      </c>
    </row>
    <row r="1530" customFormat="false" ht="15" hidden="false" customHeight="false" outlineLevel="0" collapsed="false">
      <c r="A1530" s="5" t="s">
        <v>2589</v>
      </c>
      <c r="B1530" s="5" t="s">
        <v>926</v>
      </c>
      <c r="C1530" s="7" t="n">
        <v>45963</v>
      </c>
      <c r="D1530" s="8" t="n">
        <v>251262</v>
      </c>
      <c r="E1530" s="5" t="s">
        <v>1060</v>
      </c>
      <c r="F1530" s="9" t="n">
        <f aca="false">YEAR(INDEX(Sinistres!$E$2:$E$1030,MATCH(B1530,Sinistres!$A$2:$A$1030,0)))</f>
        <v>2023</v>
      </c>
      <c r="G1530" s="9" t="n">
        <f aca="false">YEAR(C1530)</f>
        <v>2025</v>
      </c>
      <c r="H1530" s="9" t="n">
        <f aca="false">G1530-F1530+1</f>
        <v>3</v>
      </c>
    </row>
    <row r="1531" customFormat="false" ht="15" hidden="false" customHeight="false" outlineLevel="0" collapsed="false">
      <c r="A1531" s="5" t="s">
        <v>2590</v>
      </c>
      <c r="B1531" s="5" t="s">
        <v>927</v>
      </c>
      <c r="C1531" s="7" t="n">
        <v>45340</v>
      </c>
      <c r="D1531" s="8" t="n">
        <v>35519</v>
      </c>
      <c r="E1531" s="5" t="s">
        <v>1060</v>
      </c>
      <c r="F1531" s="9" t="n">
        <f aca="false">YEAR(INDEX(Sinistres!$E$2:$E$1030,MATCH(B1531,Sinistres!$A$2:$A$1030,0)))</f>
        <v>2023</v>
      </c>
      <c r="G1531" s="9" t="n">
        <f aca="false">YEAR(C1531)</f>
        <v>2024</v>
      </c>
      <c r="H1531" s="9" t="n">
        <f aca="false">G1531-F1531+1</f>
        <v>2</v>
      </c>
    </row>
    <row r="1532" customFormat="false" ht="15" hidden="false" customHeight="false" outlineLevel="0" collapsed="false">
      <c r="A1532" s="5" t="s">
        <v>2591</v>
      </c>
      <c r="B1532" s="5" t="s">
        <v>927</v>
      </c>
      <c r="C1532" s="7" t="n">
        <v>45413</v>
      </c>
      <c r="D1532" s="8" t="n">
        <v>14017</v>
      </c>
      <c r="E1532" s="5" t="s">
        <v>1060</v>
      </c>
      <c r="F1532" s="9" t="n">
        <f aca="false">YEAR(INDEX(Sinistres!$E$2:$E$1030,MATCH(B1532,Sinistres!$A$2:$A$1030,0)))</f>
        <v>2023</v>
      </c>
      <c r="G1532" s="9" t="n">
        <f aca="false">YEAR(C1532)</f>
        <v>2024</v>
      </c>
      <c r="H1532" s="9" t="n">
        <f aca="false">G1532-F1532+1</f>
        <v>2</v>
      </c>
    </row>
    <row r="1533" customFormat="false" ht="15" hidden="false" customHeight="false" outlineLevel="0" collapsed="false">
      <c r="A1533" s="5" t="s">
        <v>2592</v>
      </c>
      <c r="B1533" s="5" t="s">
        <v>927</v>
      </c>
      <c r="C1533" s="7" t="n">
        <v>45472</v>
      </c>
      <c r="D1533" s="8" t="n">
        <v>3119</v>
      </c>
      <c r="E1533" s="5" t="s">
        <v>1060</v>
      </c>
      <c r="F1533" s="9" t="n">
        <f aca="false">YEAR(INDEX(Sinistres!$E$2:$E$1030,MATCH(B1533,Sinistres!$A$2:$A$1030,0)))</f>
        <v>2023</v>
      </c>
      <c r="G1533" s="9" t="n">
        <f aca="false">YEAR(C1533)</f>
        <v>2024</v>
      </c>
      <c r="H1533" s="9" t="n">
        <f aca="false">G1533-F1533+1</f>
        <v>2</v>
      </c>
    </row>
    <row r="1534" customFormat="false" ht="15" hidden="false" customHeight="false" outlineLevel="0" collapsed="false">
      <c r="A1534" s="5" t="s">
        <v>2593</v>
      </c>
      <c r="B1534" s="5" t="s">
        <v>928</v>
      </c>
      <c r="C1534" s="7" t="n">
        <v>45200</v>
      </c>
      <c r="D1534" s="8" t="n">
        <v>9431</v>
      </c>
      <c r="E1534" s="5" t="s">
        <v>1060</v>
      </c>
      <c r="F1534" s="9" t="n">
        <f aca="false">YEAR(INDEX(Sinistres!$E$2:$E$1030,MATCH(B1534,Sinistres!$A$2:$A$1030,0)))</f>
        <v>2023</v>
      </c>
      <c r="G1534" s="9" t="n">
        <f aca="false">YEAR(C1534)</f>
        <v>2023</v>
      </c>
      <c r="H1534" s="9" t="n">
        <f aca="false">G1534-F1534+1</f>
        <v>1</v>
      </c>
    </row>
    <row r="1535" customFormat="false" ht="15" hidden="false" customHeight="false" outlineLevel="0" collapsed="false">
      <c r="A1535" s="5" t="s">
        <v>2594</v>
      </c>
      <c r="B1535" s="5" t="s">
        <v>929</v>
      </c>
      <c r="C1535" s="7" t="n">
        <v>45417</v>
      </c>
      <c r="D1535" s="8" t="n">
        <v>42129</v>
      </c>
      <c r="E1535" s="5" t="s">
        <v>1060</v>
      </c>
      <c r="F1535" s="9" t="n">
        <f aca="false">YEAR(INDEX(Sinistres!$E$2:$E$1030,MATCH(B1535,Sinistres!$A$2:$A$1030,0)))</f>
        <v>2023</v>
      </c>
      <c r="G1535" s="9" t="n">
        <f aca="false">YEAR(C1535)</f>
        <v>2024</v>
      </c>
      <c r="H1535" s="9" t="n">
        <f aca="false">G1535-F1535+1</f>
        <v>2</v>
      </c>
    </row>
    <row r="1536" customFormat="false" ht="15" hidden="false" customHeight="false" outlineLevel="0" collapsed="false">
      <c r="A1536" s="5" t="s">
        <v>2595</v>
      </c>
      <c r="B1536" s="5" t="s">
        <v>929</v>
      </c>
      <c r="C1536" s="7" t="n">
        <v>45509</v>
      </c>
      <c r="D1536" s="8" t="n">
        <v>76393</v>
      </c>
      <c r="E1536" s="5" t="s">
        <v>1060</v>
      </c>
      <c r="F1536" s="9" t="n">
        <f aca="false">YEAR(INDEX(Sinistres!$E$2:$E$1030,MATCH(B1536,Sinistres!$A$2:$A$1030,0)))</f>
        <v>2023</v>
      </c>
      <c r="G1536" s="9" t="n">
        <f aca="false">YEAR(C1536)</f>
        <v>2024</v>
      </c>
      <c r="H1536" s="9" t="n">
        <f aca="false">G1536-F1536+1</f>
        <v>2</v>
      </c>
    </row>
    <row r="1537" customFormat="false" ht="15" hidden="false" customHeight="false" outlineLevel="0" collapsed="false">
      <c r="A1537" s="5" t="s">
        <v>2596</v>
      </c>
      <c r="B1537" s="5" t="s">
        <v>930</v>
      </c>
      <c r="C1537" s="7" t="n">
        <v>45277</v>
      </c>
      <c r="D1537" s="8" t="n">
        <v>7252</v>
      </c>
      <c r="E1537" s="5" t="s">
        <v>1060</v>
      </c>
      <c r="F1537" s="9" t="n">
        <f aca="false">YEAR(INDEX(Sinistres!$E$2:$E$1030,MATCH(B1537,Sinistres!$A$2:$A$1030,0)))</f>
        <v>2023</v>
      </c>
      <c r="G1537" s="9" t="n">
        <f aca="false">YEAR(C1537)</f>
        <v>2023</v>
      </c>
      <c r="H1537" s="9" t="n">
        <f aca="false">G1537-F1537+1</f>
        <v>1</v>
      </c>
    </row>
    <row r="1538" customFormat="false" ht="15" hidden="false" customHeight="false" outlineLevel="0" collapsed="false">
      <c r="A1538" s="5" t="s">
        <v>2597</v>
      </c>
      <c r="B1538" s="5" t="s">
        <v>930</v>
      </c>
      <c r="C1538" s="7" t="n">
        <v>45502</v>
      </c>
      <c r="D1538" s="8" t="n">
        <v>5734</v>
      </c>
      <c r="E1538" s="5" t="s">
        <v>1060</v>
      </c>
      <c r="F1538" s="9" t="n">
        <f aca="false">YEAR(INDEX(Sinistres!$E$2:$E$1030,MATCH(B1538,Sinistres!$A$2:$A$1030,0)))</f>
        <v>2023</v>
      </c>
      <c r="G1538" s="9" t="n">
        <f aca="false">YEAR(C1538)</f>
        <v>2024</v>
      </c>
      <c r="H1538" s="9" t="n">
        <f aca="false">G1538-F1538+1</f>
        <v>2</v>
      </c>
    </row>
    <row r="1539" customFormat="false" ht="15" hidden="false" customHeight="false" outlineLevel="0" collapsed="false">
      <c r="A1539" s="5" t="s">
        <v>2598</v>
      </c>
      <c r="B1539" s="5" t="s">
        <v>930</v>
      </c>
      <c r="C1539" s="7" t="n">
        <v>45567</v>
      </c>
      <c r="D1539" s="8" t="n">
        <v>10945</v>
      </c>
      <c r="E1539" s="5" t="s">
        <v>1060</v>
      </c>
      <c r="F1539" s="9" t="n">
        <f aca="false">YEAR(INDEX(Sinistres!$E$2:$E$1030,MATCH(B1539,Sinistres!$A$2:$A$1030,0)))</f>
        <v>2023</v>
      </c>
      <c r="G1539" s="9" t="n">
        <f aca="false">YEAR(C1539)</f>
        <v>2024</v>
      </c>
      <c r="H1539" s="9" t="n">
        <f aca="false">G1539-F1539+1</f>
        <v>2</v>
      </c>
    </row>
    <row r="1540" customFormat="false" ht="15" hidden="false" customHeight="false" outlineLevel="0" collapsed="false">
      <c r="A1540" s="5" t="s">
        <v>2599</v>
      </c>
      <c r="B1540" s="5" t="s">
        <v>931</v>
      </c>
      <c r="C1540" s="7" t="n">
        <v>45084</v>
      </c>
      <c r="D1540" s="8" t="n">
        <v>10418</v>
      </c>
      <c r="E1540" s="5" t="s">
        <v>1060</v>
      </c>
      <c r="F1540" s="9" t="n">
        <f aca="false">YEAR(INDEX(Sinistres!$E$2:$E$1030,MATCH(B1540,Sinistres!$A$2:$A$1030,0)))</f>
        <v>2023</v>
      </c>
      <c r="G1540" s="9" t="n">
        <f aca="false">YEAR(C1540)</f>
        <v>2023</v>
      </c>
      <c r="H1540" s="9" t="n">
        <f aca="false">G1540-F1540+1</f>
        <v>1</v>
      </c>
    </row>
    <row r="1541" customFormat="false" ht="15" hidden="false" customHeight="false" outlineLevel="0" collapsed="false">
      <c r="A1541" s="5" t="s">
        <v>2600</v>
      </c>
      <c r="B1541" s="5" t="s">
        <v>931</v>
      </c>
      <c r="C1541" s="7" t="n">
        <v>45103</v>
      </c>
      <c r="D1541" s="8" t="n">
        <v>7130</v>
      </c>
      <c r="E1541" s="5" t="s">
        <v>1060</v>
      </c>
      <c r="F1541" s="9" t="n">
        <f aca="false">YEAR(INDEX(Sinistres!$E$2:$E$1030,MATCH(B1541,Sinistres!$A$2:$A$1030,0)))</f>
        <v>2023</v>
      </c>
      <c r="G1541" s="9" t="n">
        <f aca="false">YEAR(C1541)</f>
        <v>2023</v>
      </c>
      <c r="H1541" s="9" t="n">
        <f aca="false">G1541-F1541+1</f>
        <v>1</v>
      </c>
    </row>
    <row r="1542" customFormat="false" ht="15" hidden="false" customHeight="false" outlineLevel="0" collapsed="false">
      <c r="A1542" s="5" t="s">
        <v>2601</v>
      </c>
      <c r="B1542" s="5" t="s">
        <v>931</v>
      </c>
      <c r="C1542" s="7" t="n">
        <v>45194</v>
      </c>
      <c r="D1542" s="8" t="n">
        <v>2527</v>
      </c>
      <c r="E1542" s="5" t="s">
        <v>1060</v>
      </c>
      <c r="F1542" s="9" t="n">
        <f aca="false">YEAR(INDEX(Sinistres!$E$2:$E$1030,MATCH(B1542,Sinistres!$A$2:$A$1030,0)))</f>
        <v>2023</v>
      </c>
      <c r="G1542" s="9" t="n">
        <f aca="false">YEAR(C1542)</f>
        <v>2023</v>
      </c>
      <c r="H1542" s="9" t="n">
        <f aca="false">G1542-F1542+1</f>
        <v>1</v>
      </c>
    </row>
    <row r="1543" customFormat="false" ht="15" hidden="false" customHeight="false" outlineLevel="0" collapsed="false">
      <c r="A1543" s="5" t="s">
        <v>2602</v>
      </c>
      <c r="B1543" s="5" t="s">
        <v>932</v>
      </c>
      <c r="C1543" s="7" t="n">
        <v>45134</v>
      </c>
      <c r="D1543" s="8" t="n">
        <v>36763</v>
      </c>
      <c r="E1543" s="5" t="s">
        <v>1060</v>
      </c>
      <c r="F1543" s="9" t="n">
        <f aca="false">YEAR(INDEX(Sinistres!$E$2:$E$1030,MATCH(B1543,Sinistres!$A$2:$A$1030,0)))</f>
        <v>2023</v>
      </c>
      <c r="G1543" s="9" t="n">
        <f aca="false">YEAR(C1543)</f>
        <v>2023</v>
      </c>
      <c r="H1543" s="9" t="n">
        <f aca="false">G1543-F1543+1</f>
        <v>1</v>
      </c>
    </row>
    <row r="1544" customFormat="false" ht="15" hidden="false" customHeight="false" outlineLevel="0" collapsed="false">
      <c r="A1544" s="5" t="s">
        <v>2603</v>
      </c>
      <c r="B1544" s="5" t="s">
        <v>932</v>
      </c>
      <c r="C1544" s="7" t="n">
        <v>45357</v>
      </c>
      <c r="D1544" s="8" t="n">
        <v>38601</v>
      </c>
      <c r="E1544" s="5" t="s">
        <v>1060</v>
      </c>
      <c r="F1544" s="9" t="n">
        <f aca="false">YEAR(INDEX(Sinistres!$E$2:$E$1030,MATCH(B1544,Sinistres!$A$2:$A$1030,0)))</f>
        <v>2023</v>
      </c>
      <c r="G1544" s="9" t="n">
        <f aca="false">YEAR(C1544)</f>
        <v>2024</v>
      </c>
      <c r="H1544" s="9" t="n">
        <f aca="false">G1544-F1544+1</f>
        <v>2</v>
      </c>
    </row>
    <row r="1545" customFormat="false" ht="15" hidden="false" customHeight="false" outlineLevel="0" collapsed="false">
      <c r="A1545" s="5" t="s">
        <v>2604</v>
      </c>
      <c r="B1545" s="5" t="s">
        <v>932</v>
      </c>
      <c r="C1545" s="7" t="n">
        <v>45429</v>
      </c>
      <c r="D1545" s="8" t="n">
        <v>54968</v>
      </c>
      <c r="E1545" s="5" t="s">
        <v>1060</v>
      </c>
      <c r="F1545" s="9" t="n">
        <f aca="false">YEAR(INDEX(Sinistres!$E$2:$E$1030,MATCH(B1545,Sinistres!$A$2:$A$1030,0)))</f>
        <v>2023</v>
      </c>
      <c r="G1545" s="9" t="n">
        <f aca="false">YEAR(C1545)</f>
        <v>2024</v>
      </c>
      <c r="H1545" s="9" t="n">
        <f aca="false">G1545-F1545+1</f>
        <v>2</v>
      </c>
    </row>
    <row r="1546" customFormat="false" ht="15" hidden="false" customHeight="false" outlineLevel="0" collapsed="false">
      <c r="A1546" s="5" t="s">
        <v>2605</v>
      </c>
      <c r="B1546" s="5" t="s">
        <v>933</v>
      </c>
      <c r="C1546" s="7" t="n">
        <v>45575</v>
      </c>
      <c r="D1546" s="8" t="n">
        <v>37175</v>
      </c>
      <c r="E1546" s="5" t="s">
        <v>1060</v>
      </c>
      <c r="F1546" s="9" t="n">
        <f aca="false">YEAR(INDEX(Sinistres!$E$2:$E$1030,MATCH(B1546,Sinistres!$A$2:$A$1030,0)))</f>
        <v>2023</v>
      </c>
      <c r="G1546" s="9" t="n">
        <f aca="false">YEAR(C1546)</f>
        <v>2024</v>
      </c>
      <c r="H1546" s="9" t="n">
        <f aca="false">G1546-F1546+1</f>
        <v>2</v>
      </c>
    </row>
    <row r="1547" customFormat="false" ht="15" hidden="false" customHeight="false" outlineLevel="0" collapsed="false">
      <c r="A1547" s="5" t="s">
        <v>2606</v>
      </c>
      <c r="B1547" s="5" t="s">
        <v>933</v>
      </c>
      <c r="C1547" s="7" t="n">
        <v>45631</v>
      </c>
      <c r="D1547" s="8" t="n">
        <v>7198</v>
      </c>
      <c r="E1547" s="5" t="s">
        <v>1060</v>
      </c>
      <c r="F1547" s="9" t="n">
        <f aca="false">YEAR(INDEX(Sinistres!$E$2:$E$1030,MATCH(B1547,Sinistres!$A$2:$A$1030,0)))</f>
        <v>2023</v>
      </c>
      <c r="G1547" s="9" t="n">
        <f aca="false">YEAR(C1547)</f>
        <v>2024</v>
      </c>
      <c r="H1547" s="9" t="n">
        <f aca="false">G1547-F1547+1</f>
        <v>2</v>
      </c>
    </row>
    <row r="1548" customFormat="false" ht="15" hidden="false" customHeight="false" outlineLevel="0" collapsed="false">
      <c r="A1548" s="5" t="s">
        <v>2607</v>
      </c>
      <c r="B1548" s="5" t="s">
        <v>933</v>
      </c>
      <c r="C1548" s="7" t="n">
        <v>45694</v>
      </c>
      <c r="D1548" s="8" t="n">
        <v>31995</v>
      </c>
      <c r="E1548" s="5" t="s">
        <v>1060</v>
      </c>
      <c r="F1548" s="9" t="n">
        <f aca="false">YEAR(INDEX(Sinistres!$E$2:$E$1030,MATCH(B1548,Sinistres!$A$2:$A$1030,0)))</f>
        <v>2023</v>
      </c>
      <c r="G1548" s="9" t="n">
        <f aca="false">YEAR(C1548)</f>
        <v>2025</v>
      </c>
      <c r="H1548" s="9" t="n">
        <f aca="false">G1548-F1548+1</f>
        <v>3</v>
      </c>
    </row>
    <row r="1549" customFormat="false" ht="15" hidden="false" customHeight="false" outlineLevel="0" collapsed="false">
      <c r="A1549" s="5" t="s">
        <v>2608</v>
      </c>
      <c r="B1549" s="5" t="s">
        <v>934</v>
      </c>
      <c r="C1549" s="7" t="n">
        <v>45306</v>
      </c>
      <c r="D1549" s="8" t="n">
        <v>3696</v>
      </c>
      <c r="E1549" s="5" t="s">
        <v>1060</v>
      </c>
      <c r="F1549" s="9" t="n">
        <f aca="false">YEAR(INDEX(Sinistres!$E$2:$E$1030,MATCH(B1549,Sinistres!$A$2:$A$1030,0)))</f>
        <v>2023</v>
      </c>
      <c r="G1549" s="9" t="n">
        <f aca="false">YEAR(C1549)</f>
        <v>2024</v>
      </c>
      <c r="H1549" s="9" t="n">
        <f aca="false">G1549-F1549+1</f>
        <v>2</v>
      </c>
    </row>
    <row r="1550" customFormat="false" ht="15" hidden="false" customHeight="false" outlineLevel="0" collapsed="false">
      <c r="A1550" s="5" t="s">
        <v>2609</v>
      </c>
      <c r="B1550" s="5" t="s">
        <v>935</v>
      </c>
      <c r="C1550" s="7" t="n">
        <v>45148</v>
      </c>
      <c r="D1550" s="8" t="n">
        <v>153268</v>
      </c>
      <c r="E1550" s="5" t="s">
        <v>1060</v>
      </c>
      <c r="F1550" s="9" t="n">
        <f aca="false">YEAR(INDEX(Sinistres!$E$2:$E$1030,MATCH(B1550,Sinistres!$A$2:$A$1030,0)))</f>
        <v>2023</v>
      </c>
      <c r="G1550" s="9" t="n">
        <f aca="false">YEAR(C1550)</f>
        <v>2023</v>
      </c>
      <c r="H1550" s="9" t="n">
        <f aca="false">G1550-F1550+1</f>
        <v>1</v>
      </c>
    </row>
    <row r="1551" customFormat="false" ht="15" hidden="false" customHeight="false" outlineLevel="0" collapsed="false">
      <c r="A1551" s="5" t="s">
        <v>2610</v>
      </c>
      <c r="B1551" s="5" t="s">
        <v>935</v>
      </c>
      <c r="C1551" s="7" t="n">
        <v>45224</v>
      </c>
      <c r="D1551" s="8" t="n">
        <v>16383</v>
      </c>
      <c r="E1551" s="5" t="s">
        <v>1060</v>
      </c>
      <c r="F1551" s="9" t="n">
        <f aca="false">YEAR(INDEX(Sinistres!$E$2:$E$1030,MATCH(B1551,Sinistres!$A$2:$A$1030,0)))</f>
        <v>2023</v>
      </c>
      <c r="G1551" s="9" t="n">
        <f aca="false">YEAR(C1551)</f>
        <v>2023</v>
      </c>
      <c r="H1551" s="9" t="n">
        <f aca="false">G1551-F1551+1</f>
        <v>1</v>
      </c>
    </row>
    <row r="1552" customFormat="false" ht="15" hidden="false" customHeight="false" outlineLevel="0" collapsed="false">
      <c r="A1552" s="5" t="s">
        <v>2611</v>
      </c>
      <c r="B1552" s="5" t="s">
        <v>935</v>
      </c>
      <c r="C1552" s="7" t="n">
        <v>45589</v>
      </c>
      <c r="D1552" s="8" t="n">
        <v>26898</v>
      </c>
      <c r="E1552" s="5" t="s">
        <v>1060</v>
      </c>
      <c r="F1552" s="9" t="n">
        <f aca="false">YEAR(INDEX(Sinistres!$E$2:$E$1030,MATCH(B1552,Sinistres!$A$2:$A$1030,0)))</f>
        <v>2023</v>
      </c>
      <c r="G1552" s="9" t="n">
        <f aca="false">YEAR(C1552)</f>
        <v>2024</v>
      </c>
      <c r="H1552" s="9" t="n">
        <f aca="false">G1552-F1552+1</f>
        <v>2</v>
      </c>
    </row>
    <row r="1553" customFormat="false" ht="15" hidden="false" customHeight="false" outlineLevel="0" collapsed="false">
      <c r="A1553" s="5" t="s">
        <v>2612</v>
      </c>
      <c r="B1553" s="5" t="s">
        <v>936</v>
      </c>
      <c r="C1553" s="7" t="n">
        <v>45208</v>
      </c>
      <c r="D1553" s="8" t="n">
        <v>15886</v>
      </c>
      <c r="E1553" s="5" t="s">
        <v>1060</v>
      </c>
      <c r="F1553" s="9" t="n">
        <f aca="false">YEAR(INDEX(Sinistres!$E$2:$E$1030,MATCH(B1553,Sinistres!$A$2:$A$1030,0)))</f>
        <v>2023</v>
      </c>
      <c r="G1553" s="9" t="n">
        <f aca="false">YEAR(C1553)</f>
        <v>2023</v>
      </c>
      <c r="H1553" s="9" t="n">
        <f aca="false">G1553-F1553+1</f>
        <v>1</v>
      </c>
    </row>
    <row r="1554" customFormat="false" ht="15" hidden="false" customHeight="false" outlineLevel="0" collapsed="false">
      <c r="A1554" s="5" t="s">
        <v>2613</v>
      </c>
      <c r="B1554" s="5" t="s">
        <v>936</v>
      </c>
      <c r="C1554" s="7" t="n">
        <v>45362</v>
      </c>
      <c r="D1554" s="8" t="n">
        <v>5067</v>
      </c>
      <c r="E1554" s="5" t="s">
        <v>1060</v>
      </c>
      <c r="F1554" s="9" t="n">
        <f aca="false">YEAR(INDEX(Sinistres!$E$2:$E$1030,MATCH(B1554,Sinistres!$A$2:$A$1030,0)))</f>
        <v>2023</v>
      </c>
      <c r="G1554" s="9" t="n">
        <f aca="false">YEAR(C1554)</f>
        <v>2024</v>
      </c>
      <c r="H1554" s="9" t="n">
        <f aca="false">G1554-F1554+1</f>
        <v>2</v>
      </c>
    </row>
    <row r="1555" customFormat="false" ht="15" hidden="false" customHeight="false" outlineLevel="0" collapsed="false">
      <c r="A1555" s="5" t="s">
        <v>2614</v>
      </c>
      <c r="B1555" s="5" t="s">
        <v>937</v>
      </c>
      <c r="C1555" s="7" t="n">
        <v>45615</v>
      </c>
      <c r="D1555" s="8" t="n">
        <v>47964</v>
      </c>
      <c r="E1555" s="5" t="s">
        <v>1060</v>
      </c>
      <c r="F1555" s="9" t="n">
        <f aca="false">YEAR(INDEX(Sinistres!$E$2:$E$1030,MATCH(B1555,Sinistres!$A$2:$A$1030,0)))</f>
        <v>2023</v>
      </c>
      <c r="G1555" s="9" t="n">
        <f aca="false">YEAR(C1555)</f>
        <v>2024</v>
      </c>
      <c r="H1555" s="9" t="n">
        <f aca="false">G1555-F1555+1</f>
        <v>2</v>
      </c>
    </row>
    <row r="1556" customFormat="false" ht="15" hidden="false" customHeight="false" outlineLevel="0" collapsed="false">
      <c r="A1556" s="5" t="s">
        <v>2615</v>
      </c>
      <c r="B1556" s="5" t="s">
        <v>938</v>
      </c>
      <c r="C1556" s="7" t="n">
        <v>45322</v>
      </c>
      <c r="D1556" s="8" t="n">
        <v>150600</v>
      </c>
      <c r="E1556" s="5" t="s">
        <v>1060</v>
      </c>
      <c r="F1556" s="9" t="n">
        <f aca="false">YEAR(INDEX(Sinistres!$E$2:$E$1030,MATCH(B1556,Sinistres!$A$2:$A$1030,0)))</f>
        <v>2023</v>
      </c>
      <c r="G1556" s="9" t="n">
        <f aca="false">YEAR(C1556)</f>
        <v>2024</v>
      </c>
      <c r="H1556" s="9" t="n">
        <f aca="false">G1556-F1556+1</f>
        <v>2</v>
      </c>
    </row>
    <row r="1557" customFormat="false" ht="15" hidden="false" customHeight="false" outlineLevel="0" collapsed="false">
      <c r="A1557" s="5" t="s">
        <v>2616</v>
      </c>
      <c r="B1557" s="5" t="s">
        <v>938</v>
      </c>
      <c r="C1557" s="7" t="n">
        <v>45436</v>
      </c>
      <c r="D1557" s="8" t="n">
        <v>29393</v>
      </c>
      <c r="E1557" s="5" t="s">
        <v>1060</v>
      </c>
      <c r="F1557" s="9" t="n">
        <f aca="false">YEAR(INDEX(Sinistres!$E$2:$E$1030,MATCH(B1557,Sinistres!$A$2:$A$1030,0)))</f>
        <v>2023</v>
      </c>
      <c r="G1557" s="9" t="n">
        <f aca="false">YEAR(C1557)</f>
        <v>2024</v>
      </c>
      <c r="H1557" s="9" t="n">
        <f aca="false">G1557-F1557+1</f>
        <v>2</v>
      </c>
    </row>
    <row r="1558" customFormat="false" ht="15" hidden="false" customHeight="false" outlineLevel="0" collapsed="false">
      <c r="A1558" s="5" t="s">
        <v>2617</v>
      </c>
      <c r="B1558" s="5" t="s">
        <v>938</v>
      </c>
      <c r="C1558" s="7" t="n">
        <v>45784</v>
      </c>
      <c r="D1558" s="8" t="n">
        <v>45148</v>
      </c>
      <c r="E1558" s="5" t="s">
        <v>1060</v>
      </c>
      <c r="F1558" s="9" t="n">
        <f aca="false">YEAR(INDEX(Sinistres!$E$2:$E$1030,MATCH(B1558,Sinistres!$A$2:$A$1030,0)))</f>
        <v>2023</v>
      </c>
      <c r="G1558" s="9" t="n">
        <f aca="false">YEAR(C1558)</f>
        <v>2025</v>
      </c>
      <c r="H1558" s="9" t="n">
        <f aca="false">G1558-F1558+1</f>
        <v>3</v>
      </c>
    </row>
    <row r="1559" customFormat="false" ht="15" hidden="false" customHeight="false" outlineLevel="0" collapsed="false">
      <c r="A1559" s="5" t="s">
        <v>2618</v>
      </c>
      <c r="B1559" s="5" t="s">
        <v>939</v>
      </c>
      <c r="C1559" s="7" t="n">
        <v>45459</v>
      </c>
      <c r="D1559" s="8" t="n">
        <v>91969</v>
      </c>
      <c r="E1559" s="5" t="s">
        <v>1060</v>
      </c>
      <c r="F1559" s="9" t="n">
        <f aca="false">YEAR(INDEX(Sinistres!$E$2:$E$1030,MATCH(B1559,Sinistres!$A$2:$A$1030,0)))</f>
        <v>2023</v>
      </c>
      <c r="G1559" s="9" t="n">
        <f aca="false">YEAR(C1559)</f>
        <v>2024</v>
      </c>
      <c r="H1559" s="9" t="n">
        <f aca="false">G1559-F1559+1</f>
        <v>2</v>
      </c>
    </row>
    <row r="1560" customFormat="false" ht="15" hidden="false" customHeight="false" outlineLevel="0" collapsed="false">
      <c r="A1560" s="5" t="s">
        <v>2619</v>
      </c>
      <c r="B1560" s="5" t="s">
        <v>939</v>
      </c>
      <c r="C1560" s="7" t="n">
        <v>45492</v>
      </c>
      <c r="D1560" s="8" t="n">
        <v>24685</v>
      </c>
      <c r="E1560" s="5" t="s">
        <v>1060</v>
      </c>
      <c r="F1560" s="9" t="n">
        <f aca="false">YEAR(INDEX(Sinistres!$E$2:$E$1030,MATCH(B1560,Sinistres!$A$2:$A$1030,0)))</f>
        <v>2023</v>
      </c>
      <c r="G1560" s="9" t="n">
        <f aca="false">YEAR(C1560)</f>
        <v>2024</v>
      </c>
      <c r="H1560" s="9" t="n">
        <f aca="false">G1560-F1560+1</f>
        <v>2</v>
      </c>
    </row>
    <row r="1561" customFormat="false" ht="15" hidden="false" customHeight="false" outlineLevel="0" collapsed="false">
      <c r="A1561" s="5" t="s">
        <v>2620</v>
      </c>
      <c r="B1561" s="5" t="s">
        <v>939</v>
      </c>
      <c r="C1561" s="7" t="n">
        <v>45670</v>
      </c>
      <c r="D1561" s="8" t="n">
        <v>20866</v>
      </c>
      <c r="E1561" s="5" t="s">
        <v>1060</v>
      </c>
      <c r="F1561" s="9" t="n">
        <f aca="false">YEAR(INDEX(Sinistres!$E$2:$E$1030,MATCH(B1561,Sinistres!$A$2:$A$1030,0)))</f>
        <v>2023</v>
      </c>
      <c r="G1561" s="9" t="n">
        <f aca="false">YEAR(C1561)</f>
        <v>2025</v>
      </c>
      <c r="H1561" s="9" t="n">
        <f aca="false">G1561-F1561+1</f>
        <v>3</v>
      </c>
    </row>
    <row r="1562" customFormat="false" ht="15" hidden="false" customHeight="false" outlineLevel="0" collapsed="false">
      <c r="A1562" s="5" t="s">
        <v>2621</v>
      </c>
      <c r="B1562" s="5" t="s">
        <v>940</v>
      </c>
      <c r="C1562" s="7" t="n">
        <v>45593</v>
      </c>
      <c r="D1562" s="8" t="n">
        <v>47701</v>
      </c>
      <c r="E1562" s="5" t="s">
        <v>1060</v>
      </c>
      <c r="F1562" s="9" t="n">
        <f aca="false">YEAR(INDEX(Sinistres!$E$2:$E$1030,MATCH(B1562,Sinistres!$A$2:$A$1030,0)))</f>
        <v>2023</v>
      </c>
      <c r="G1562" s="9" t="n">
        <f aca="false">YEAR(C1562)</f>
        <v>2024</v>
      </c>
      <c r="H1562" s="9" t="n">
        <f aca="false">G1562-F1562+1</f>
        <v>2</v>
      </c>
    </row>
    <row r="1563" customFormat="false" ht="15" hidden="false" customHeight="false" outlineLevel="0" collapsed="false">
      <c r="A1563" s="5" t="s">
        <v>2622</v>
      </c>
      <c r="B1563" s="5" t="s">
        <v>940</v>
      </c>
      <c r="C1563" s="7" t="n">
        <v>45741</v>
      </c>
      <c r="D1563" s="8" t="n">
        <v>26927</v>
      </c>
      <c r="E1563" s="5" t="s">
        <v>1060</v>
      </c>
      <c r="F1563" s="9" t="n">
        <f aca="false">YEAR(INDEX(Sinistres!$E$2:$E$1030,MATCH(B1563,Sinistres!$A$2:$A$1030,0)))</f>
        <v>2023</v>
      </c>
      <c r="G1563" s="9" t="n">
        <f aca="false">YEAR(C1563)</f>
        <v>2025</v>
      </c>
      <c r="H1563" s="9" t="n">
        <f aca="false">G1563-F1563+1</f>
        <v>3</v>
      </c>
    </row>
    <row r="1564" customFormat="false" ht="15" hidden="false" customHeight="false" outlineLevel="0" collapsed="false">
      <c r="A1564" s="5" t="s">
        <v>2623</v>
      </c>
      <c r="B1564" s="5" t="s">
        <v>941</v>
      </c>
      <c r="C1564" s="7" t="n">
        <v>45029</v>
      </c>
      <c r="D1564" s="8" t="n">
        <v>1125</v>
      </c>
      <c r="E1564" s="5" t="s">
        <v>1060</v>
      </c>
      <c r="F1564" s="9" t="n">
        <f aca="false">YEAR(INDEX(Sinistres!$E$2:$E$1030,MATCH(B1564,Sinistres!$A$2:$A$1030,0)))</f>
        <v>2023</v>
      </c>
      <c r="G1564" s="9" t="n">
        <f aca="false">YEAR(C1564)</f>
        <v>2023</v>
      </c>
      <c r="H1564" s="9" t="n">
        <f aca="false">G1564-F1564+1</f>
        <v>1</v>
      </c>
    </row>
    <row r="1565" customFormat="false" ht="15" hidden="false" customHeight="false" outlineLevel="0" collapsed="false">
      <c r="A1565" s="5" t="s">
        <v>2624</v>
      </c>
      <c r="B1565" s="5" t="s">
        <v>942</v>
      </c>
      <c r="C1565" s="7" t="n">
        <v>45038</v>
      </c>
      <c r="D1565" s="8" t="n">
        <v>4260</v>
      </c>
      <c r="E1565" s="5" t="s">
        <v>1060</v>
      </c>
      <c r="F1565" s="9" t="n">
        <f aca="false">YEAR(INDEX(Sinistres!$E$2:$E$1030,MATCH(B1565,Sinistres!$A$2:$A$1030,0)))</f>
        <v>2023</v>
      </c>
      <c r="G1565" s="9" t="n">
        <f aca="false">YEAR(C1565)</f>
        <v>2023</v>
      </c>
      <c r="H1565" s="9" t="n">
        <f aca="false">G1565-F1565+1</f>
        <v>1</v>
      </c>
    </row>
    <row r="1566" customFormat="false" ht="15" hidden="false" customHeight="false" outlineLevel="0" collapsed="false">
      <c r="A1566" s="5" t="s">
        <v>2625</v>
      </c>
      <c r="B1566" s="5" t="s">
        <v>942</v>
      </c>
      <c r="C1566" s="7" t="n">
        <v>45098</v>
      </c>
      <c r="D1566" s="8" t="n">
        <v>19108</v>
      </c>
      <c r="E1566" s="5" t="s">
        <v>1060</v>
      </c>
      <c r="F1566" s="9" t="n">
        <f aca="false">YEAR(INDEX(Sinistres!$E$2:$E$1030,MATCH(B1566,Sinistres!$A$2:$A$1030,0)))</f>
        <v>2023</v>
      </c>
      <c r="G1566" s="9" t="n">
        <f aca="false">YEAR(C1566)</f>
        <v>2023</v>
      </c>
      <c r="H1566" s="9" t="n">
        <f aca="false">G1566-F1566+1</f>
        <v>1</v>
      </c>
    </row>
    <row r="1567" customFormat="false" ht="15" hidden="false" customHeight="false" outlineLevel="0" collapsed="false">
      <c r="A1567" s="5" t="s">
        <v>2626</v>
      </c>
      <c r="B1567" s="5" t="s">
        <v>942</v>
      </c>
      <c r="C1567" s="7" t="n">
        <v>45254</v>
      </c>
      <c r="D1567" s="8" t="n">
        <v>29837</v>
      </c>
      <c r="E1567" s="5" t="s">
        <v>1060</v>
      </c>
      <c r="F1567" s="9" t="n">
        <f aca="false">YEAR(INDEX(Sinistres!$E$2:$E$1030,MATCH(B1567,Sinistres!$A$2:$A$1030,0)))</f>
        <v>2023</v>
      </c>
      <c r="G1567" s="9" t="n">
        <f aca="false">YEAR(C1567)</f>
        <v>2023</v>
      </c>
      <c r="H1567" s="9" t="n">
        <f aca="false">G1567-F1567+1</f>
        <v>1</v>
      </c>
    </row>
    <row r="1568" customFormat="false" ht="15" hidden="false" customHeight="false" outlineLevel="0" collapsed="false">
      <c r="A1568" s="5" t="s">
        <v>2627</v>
      </c>
      <c r="B1568" s="5" t="s">
        <v>943</v>
      </c>
      <c r="C1568" s="7" t="n">
        <v>45287</v>
      </c>
      <c r="D1568" s="8" t="n">
        <v>3725</v>
      </c>
      <c r="E1568" s="5" t="s">
        <v>1060</v>
      </c>
      <c r="F1568" s="9" t="n">
        <f aca="false">YEAR(INDEX(Sinistres!$E$2:$E$1030,MATCH(B1568,Sinistres!$A$2:$A$1030,0)))</f>
        <v>2023</v>
      </c>
      <c r="G1568" s="9" t="n">
        <f aca="false">YEAR(C1568)</f>
        <v>2023</v>
      </c>
      <c r="H1568" s="9" t="n">
        <f aca="false">G1568-F1568+1</f>
        <v>1</v>
      </c>
    </row>
    <row r="1569" customFormat="false" ht="15" hidden="false" customHeight="false" outlineLevel="0" collapsed="false">
      <c r="A1569" s="5" t="s">
        <v>2628</v>
      </c>
      <c r="B1569" s="5" t="s">
        <v>944</v>
      </c>
      <c r="C1569" s="7" t="n">
        <v>45468</v>
      </c>
      <c r="D1569" s="8" t="n">
        <v>13036</v>
      </c>
      <c r="E1569" s="5" t="s">
        <v>1060</v>
      </c>
      <c r="F1569" s="9" t="n">
        <f aca="false">YEAR(INDEX(Sinistres!$E$2:$E$1030,MATCH(B1569,Sinistres!$A$2:$A$1030,0)))</f>
        <v>2023</v>
      </c>
      <c r="G1569" s="9" t="n">
        <f aca="false">YEAR(C1569)</f>
        <v>2024</v>
      </c>
      <c r="H1569" s="9" t="n">
        <f aca="false">G1569-F1569+1</f>
        <v>2</v>
      </c>
    </row>
    <row r="1570" customFormat="false" ht="15" hidden="false" customHeight="false" outlineLevel="0" collapsed="false">
      <c r="A1570" s="5" t="s">
        <v>2629</v>
      </c>
      <c r="B1570" s="5" t="s">
        <v>944</v>
      </c>
      <c r="C1570" s="7" t="n">
        <v>45594</v>
      </c>
      <c r="D1570" s="8" t="n">
        <v>28626</v>
      </c>
      <c r="E1570" s="5" t="s">
        <v>1060</v>
      </c>
      <c r="F1570" s="9" t="n">
        <f aca="false">YEAR(INDEX(Sinistres!$E$2:$E$1030,MATCH(B1570,Sinistres!$A$2:$A$1030,0)))</f>
        <v>2023</v>
      </c>
      <c r="G1570" s="9" t="n">
        <f aca="false">YEAR(C1570)</f>
        <v>2024</v>
      </c>
      <c r="H1570" s="9" t="n">
        <f aca="false">G1570-F1570+1</f>
        <v>2</v>
      </c>
    </row>
    <row r="1571" customFormat="false" ht="15" hidden="false" customHeight="false" outlineLevel="0" collapsed="false">
      <c r="A1571" s="5" t="s">
        <v>2630</v>
      </c>
      <c r="B1571" s="5" t="s">
        <v>944</v>
      </c>
      <c r="C1571" s="7" t="n">
        <v>45820</v>
      </c>
      <c r="D1571" s="8" t="n">
        <v>57502</v>
      </c>
      <c r="E1571" s="5" t="s">
        <v>1060</v>
      </c>
      <c r="F1571" s="9" t="n">
        <f aca="false">YEAR(INDEX(Sinistres!$E$2:$E$1030,MATCH(B1571,Sinistres!$A$2:$A$1030,0)))</f>
        <v>2023</v>
      </c>
      <c r="G1571" s="9" t="n">
        <f aca="false">YEAR(C1571)</f>
        <v>2025</v>
      </c>
      <c r="H1571" s="9" t="n">
        <f aca="false">G1571-F1571+1</f>
        <v>3</v>
      </c>
    </row>
    <row r="1572" customFormat="false" ht="15" hidden="false" customHeight="false" outlineLevel="0" collapsed="false">
      <c r="A1572" s="5" t="s">
        <v>2631</v>
      </c>
      <c r="B1572" s="5" t="s">
        <v>945</v>
      </c>
      <c r="C1572" s="7" t="n">
        <v>45189</v>
      </c>
      <c r="D1572" s="8" t="n">
        <v>31924</v>
      </c>
      <c r="E1572" s="5" t="s">
        <v>1060</v>
      </c>
      <c r="F1572" s="9" t="n">
        <f aca="false">YEAR(INDEX(Sinistres!$E$2:$E$1030,MATCH(B1572,Sinistres!$A$2:$A$1030,0)))</f>
        <v>2023</v>
      </c>
      <c r="G1572" s="9" t="n">
        <f aca="false">YEAR(C1572)</f>
        <v>2023</v>
      </c>
      <c r="H1572" s="9" t="n">
        <f aca="false">G1572-F1572+1</f>
        <v>1</v>
      </c>
    </row>
    <row r="1573" customFormat="false" ht="15" hidden="false" customHeight="false" outlineLevel="0" collapsed="false">
      <c r="A1573" s="5" t="s">
        <v>2632</v>
      </c>
      <c r="B1573" s="5" t="s">
        <v>945</v>
      </c>
      <c r="C1573" s="7" t="n">
        <v>45230</v>
      </c>
      <c r="D1573" s="8" t="n">
        <v>21566</v>
      </c>
      <c r="E1573" s="5" t="s">
        <v>1060</v>
      </c>
      <c r="F1573" s="9" t="n">
        <f aca="false">YEAR(INDEX(Sinistres!$E$2:$E$1030,MATCH(B1573,Sinistres!$A$2:$A$1030,0)))</f>
        <v>2023</v>
      </c>
      <c r="G1573" s="9" t="n">
        <f aca="false">YEAR(C1573)</f>
        <v>2023</v>
      </c>
      <c r="H1573" s="9" t="n">
        <f aca="false">G1573-F1573+1</f>
        <v>1</v>
      </c>
    </row>
    <row r="1574" customFormat="false" ht="15" hidden="false" customHeight="false" outlineLevel="0" collapsed="false">
      <c r="A1574" s="5" t="s">
        <v>2633</v>
      </c>
      <c r="B1574" s="5" t="s">
        <v>946</v>
      </c>
      <c r="C1574" s="7" t="n">
        <v>45270</v>
      </c>
      <c r="D1574" s="8" t="n">
        <v>4590</v>
      </c>
      <c r="E1574" s="5" t="s">
        <v>1060</v>
      </c>
      <c r="F1574" s="9" t="n">
        <f aca="false">YEAR(INDEX(Sinistres!$E$2:$E$1030,MATCH(B1574,Sinistres!$A$2:$A$1030,0)))</f>
        <v>2023</v>
      </c>
      <c r="G1574" s="9" t="n">
        <f aca="false">YEAR(C1574)</f>
        <v>2023</v>
      </c>
      <c r="H1574" s="9" t="n">
        <f aca="false">G1574-F1574+1</f>
        <v>1</v>
      </c>
    </row>
    <row r="1575" customFormat="false" ht="15" hidden="false" customHeight="false" outlineLevel="0" collapsed="false">
      <c r="A1575" s="5" t="s">
        <v>2634</v>
      </c>
      <c r="B1575" s="5" t="s">
        <v>947</v>
      </c>
      <c r="C1575" s="7" t="n">
        <v>45508</v>
      </c>
      <c r="D1575" s="8" t="n">
        <v>20573</v>
      </c>
      <c r="E1575" s="5" t="s">
        <v>1060</v>
      </c>
      <c r="F1575" s="9" t="n">
        <f aca="false">YEAR(INDEX(Sinistres!$E$2:$E$1030,MATCH(B1575,Sinistres!$A$2:$A$1030,0)))</f>
        <v>2023</v>
      </c>
      <c r="G1575" s="9" t="n">
        <f aca="false">YEAR(C1575)</f>
        <v>2024</v>
      </c>
      <c r="H1575" s="9" t="n">
        <f aca="false">G1575-F1575+1</f>
        <v>2</v>
      </c>
    </row>
    <row r="1576" customFormat="false" ht="15" hidden="false" customHeight="false" outlineLevel="0" collapsed="false">
      <c r="A1576" s="5" t="s">
        <v>2635</v>
      </c>
      <c r="B1576" s="5" t="s">
        <v>947</v>
      </c>
      <c r="C1576" s="7" t="n">
        <v>45591</v>
      </c>
      <c r="D1576" s="8" t="n">
        <v>8075</v>
      </c>
      <c r="E1576" s="5" t="s">
        <v>1060</v>
      </c>
      <c r="F1576" s="9" t="n">
        <f aca="false">YEAR(INDEX(Sinistres!$E$2:$E$1030,MATCH(B1576,Sinistres!$A$2:$A$1030,0)))</f>
        <v>2023</v>
      </c>
      <c r="G1576" s="9" t="n">
        <f aca="false">YEAR(C1576)</f>
        <v>2024</v>
      </c>
      <c r="H1576" s="9" t="n">
        <f aca="false">G1576-F1576+1</f>
        <v>2</v>
      </c>
    </row>
    <row r="1577" customFormat="false" ht="15" hidden="false" customHeight="false" outlineLevel="0" collapsed="false">
      <c r="A1577" s="5" t="s">
        <v>2636</v>
      </c>
      <c r="B1577" s="5" t="s">
        <v>947</v>
      </c>
      <c r="C1577" s="7" t="n">
        <v>45661</v>
      </c>
      <c r="D1577" s="8" t="n">
        <v>13434</v>
      </c>
      <c r="E1577" s="5" t="s">
        <v>1060</v>
      </c>
      <c r="F1577" s="9" t="n">
        <f aca="false">YEAR(INDEX(Sinistres!$E$2:$E$1030,MATCH(B1577,Sinistres!$A$2:$A$1030,0)))</f>
        <v>2023</v>
      </c>
      <c r="G1577" s="9" t="n">
        <f aca="false">YEAR(C1577)</f>
        <v>2025</v>
      </c>
      <c r="H1577" s="9" t="n">
        <f aca="false">G1577-F1577+1</f>
        <v>3</v>
      </c>
    </row>
    <row r="1578" customFormat="false" ht="15" hidden="false" customHeight="false" outlineLevel="0" collapsed="false">
      <c r="A1578" s="5" t="s">
        <v>2637</v>
      </c>
      <c r="B1578" s="5" t="s">
        <v>948</v>
      </c>
      <c r="C1578" s="7" t="n">
        <v>45093</v>
      </c>
      <c r="D1578" s="8" t="n">
        <v>8287</v>
      </c>
      <c r="E1578" s="5" t="s">
        <v>1060</v>
      </c>
      <c r="F1578" s="9" t="n">
        <f aca="false">YEAR(INDEX(Sinistres!$E$2:$E$1030,MATCH(B1578,Sinistres!$A$2:$A$1030,0)))</f>
        <v>2023</v>
      </c>
      <c r="G1578" s="9" t="n">
        <f aca="false">YEAR(C1578)</f>
        <v>2023</v>
      </c>
      <c r="H1578" s="9" t="n">
        <f aca="false">G1578-F1578+1</f>
        <v>1</v>
      </c>
    </row>
    <row r="1579" customFormat="false" ht="15" hidden="false" customHeight="false" outlineLevel="0" collapsed="false">
      <c r="A1579" s="5" t="s">
        <v>2638</v>
      </c>
      <c r="B1579" s="5" t="s">
        <v>949</v>
      </c>
      <c r="C1579" s="7" t="n">
        <v>45124</v>
      </c>
      <c r="D1579" s="8" t="n">
        <v>1275</v>
      </c>
      <c r="E1579" s="5" t="s">
        <v>1060</v>
      </c>
      <c r="F1579" s="9" t="n">
        <f aca="false">YEAR(INDEX(Sinistres!$E$2:$E$1030,MATCH(B1579,Sinistres!$A$2:$A$1030,0)))</f>
        <v>2023</v>
      </c>
      <c r="G1579" s="9" t="n">
        <f aca="false">YEAR(C1579)</f>
        <v>2023</v>
      </c>
      <c r="H1579" s="9" t="n">
        <f aca="false">G1579-F1579+1</f>
        <v>1</v>
      </c>
    </row>
    <row r="1580" customFormat="false" ht="15" hidden="false" customHeight="false" outlineLevel="0" collapsed="false">
      <c r="A1580" s="5" t="s">
        <v>2639</v>
      </c>
      <c r="B1580" s="5" t="s">
        <v>949</v>
      </c>
      <c r="C1580" s="7" t="n">
        <v>45207</v>
      </c>
      <c r="D1580" s="8" t="n">
        <v>1431</v>
      </c>
      <c r="E1580" s="5" t="s">
        <v>1060</v>
      </c>
      <c r="F1580" s="9" t="n">
        <f aca="false">YEAR(INDEX(Sinistres!$E$2:$E$1030,MATCH(B1580,Sinistres!$A$2:$A$1030,0)))</f>
        <v>2023</v>
      </c>
      <c r="G1580" s="9" t="n">
        <f aca="false">YEAR(C1580)</f>
        <v>2023</v>
      </c>
      <c r="H1580" s="9" t="n">
        <f aca="false">G1580-F1580+1</f>
        <v>1</v>
      </c>
    </row>
    <row r="1581" customFormat="false" ht="15" hidden="false" customHeight="false" outlineLevel="0" collapsed="false">
      <c r="A1581" s="5" t="s">
        <v>2640</v>
      </c>
      <c r="B1581" s="5" t="s">
        <v>950</v>
      </c>
      <c r="C1581" s="7" t="n">
        <v>45051</v>
      </c>
      <c r="D1581" s="8" t="n">
        <v>8892</v>
      </c>
      <c r="E1581" s="5" t="s">
        <v>1060</v>
      </c>
      <c r="F1581" s="9" t="n">
        <f aca="false">YEAR(INDEX(Sinistres!$E$2:$E$1030,MATCH(B1581,Sinistres!$A$2:$A$1030,0)))</f>
        <v>2023</v>
      </c>
      <c r="G1581" s="9" t="n">
        <f aca="false">YEAR(C1581)</f>
        <v>2023</v>
      </c>
      <c r="H1581" s="9" t="n">
        <f aca="false">G1581-F1581+1</f>
        <v>1</v>
      </c>
    </row>
    <row r="1582" customFormat="false" ht="15" hidden="false" customHeight="false" outlineLevel="0" collapsed="false">
      <c r="A1582" s="5" t="s">
        <v>2641</v>
      </c>
      <c r="B1582" s="5" t="s">
        <v>951</v>
      </c>
      <c r="C1582" s="7" t="n">
        <v>45288</v>
      </c>
      <c r="D1582" s="8" t="n">
        <v>109421</v>
      </c>
      <c r="E1582" s="5" t="s">
        <v>1060</v>
      </c>
      <c r="F1582" s="9" t="n">
        <f aca="false">YEAR(INDEX(Sinistres!$E$2:$E$1030,MATCH(B1582,Sinistres!$A$2:$A$1030,0)))</f>
        <v>2023</v>
      </c>
      <c r="G1582" s="9" t="n">
        <f aca="false">YEAR(C1582)</f>
        <v>2023</v>
      </c>
      <c r="H1582" s="9" t="n">
        <f aca="false">G1582-F1582+1</f>
        <v>1</v>
      </c>
    </row>
    <row r="1583" customFormat="false" ht="15" hidden="false" customHeight="false" outlineLevel="0" collapsed="false">
      <c r="A1583" s="5" t="s">
        <v>2642</v>
      </c>
      <c r="B1583" s="5" t="s">
        <v>951</v>
      </c>
      <c r="C1583" s="7" t="n">
        <v>45646</v>
      </c>
      <c r="D1583" s="8" t="n">
        <v>253270</v>
      </c>
      <c r="E1583" s="5" t="s">
        <v>1060</v>
      </c>
      <c r="F1583" s="9" t="n">
        <f aca="false">YEAR(INDEX(Sinistres!$E$2:$E$1030,MATCH(B1583,Sinistres!$A$2:$A$1030,0)))</f>
        <v>2023</v>
      </c>
      <c r="G1583" s="9" t="n">
        <f aca="false">YEAR(C1583)</f>
        <v>2024</v>
      </c>
      <c r="H1583" s="9" t="n">
        <f aca="false">G1583-F1583+1</f>
        <v>2</v>
      </c>
    </row>
    <row r="1584" customFormat="false" ht="15" hidden="false" customHeight="false" outlineLevel="0" collapsed="false">
      <c r="A1584" s="5" t="s">
        <v>2643</v>
      </c>
      <c r="B1584" s="5" t="s">
        <v>951</v>
      </c>
      <c r="C1584" s="7" t="n">
        <v>45773</v>
      </c>
      <c r="D1584" s="8" t="n">
        <v>112400</v>
      </c>
      <c r="E1584" s="5" t="s">
        <v>1060</v>
      </c>
      <c r="F1584" s="9" t="n">
        <f aca="false">YEAR(INDEX(Sinistres!$E$2:$E$1030,MATCH(B1584,Sinistres!$A$2:$A$1030,0)))</f>
        <v>2023</v>
      </c>
      <c r="G1584" s="9" t="n">
        <f aca="false">YEAR(C1584)</f>
        <v>2025</v>
      </c>
      <c r="H1584" s="9" t="n">
        <f aca="false">G1584-F1584+1</f>
        <v>3</v>
      </c>
    </row>
    <row r="1585" customFormat="false" ht="15" hidden="false" customHeight="false" outlineLevel="0" collapsed="false">
      <c r="A1585" s="5" t="s">
        <v>2644</v>
      </c>
      <c r="B1585" s="5" t="s">
        <v>952</v>
      </c>
      <c r="C1585" s="7" t="n">
        <v>45155</v>
      </c>
      <c r="D1585" s="8" t="n">
        <v>1482</v>
      </c>
      <c r="E1585" s="5" t="s">
        <v>1060</v>
      </c>
      <c r="F1585" s="9" t="n">
        <f aca="false">YEAR(INDEX(Sinistres!$E$2:$E$1030,MATCH(B1585,Sinistres!$A$2:$A$1030,0)))</f>
        <v>2023</v>
      </c>
      <c r="G1585" s="9" t="n">
        <f aca="false">YEAR(C1585)</f>
        <v>2023</v>
      </c>
      <c r="H1585" s="9" t="n">
        <f aca="false">G1585-F1585+1</f>
        <v>1</v>
      </c>
    </row>
    <row r="1586" customFormat="false" ht="15" hidden="false" customHeight="false" outlineLevel="0" collapsed="false">
      <c r="A1586" s="5" t="s">
        <v>2645</v>
      </c>
      <c r="B1586" s="5" t="s">
        <v>953</v>
      </c>
      <c r="C1586" s="7" t="n">
        <v>45479</v>
      </c>
      <c r="D1586" s="8" t="n">
        <v>19326</v>
      </c>
      <c r="E1586" s="5" t="s">
        <v>1060</v>
      </c>
      <c r="F1586" s="9" t="n">
        <f aca="false">YEAR(INDEX(Sinistres!$E$2:$E$1030,MATCH(B1586,Sinistres!$A$2:$A$1030,0)))</f>
        <v>2023</v>
      </c>
      <c r="G1586" s="9" t="n">
        <f aca="false">YEAR(C1586)</f>
        <v>2024</v>
      </c>
      <c r="H1586" s="9" t="n">
        <f aca="false">G1586-F1586+1</f>
        <v>2</v>
      </c>
    </row>
    <row r="1587" customFormat="false" ht="15" hidden="false" customHeight="false" outlineLevel="0" collapsed="false">
      <c r="A1587" s="5" t="s">
        <v>2646</v>
      </c>
      <c r="B1587" s="5" t="s">
        <v>953</v>
      </c>
      <c r="C1587" s="7" t="n">
        <v>45850</v>
      </c>
      <c r="D1587" s="8" t="n">
        <v>42541</v>
      </c>
      <c r="E1587" s="5" t="s">
        <v>1060</v>
      </c>
      <c r="F1587" s="9" t="n">
        <f aca="false">YEAR(INDEX(Sinistres!$E$2:$E$1030,MATCH(B1587,Sinistres!$A$2:$A$1030,0)))</f>
        <v>2023</v>
      </c>
      <c r="G1587" s="9" t="n">
        <f aca="false">YEAR(C1587)</f>
        <v>2025</v>
      </c>
      <c r="H1587" s="9" t="n">
        <f aca="false">G1587-F1587+1</f>
        <v>3</v>
      </c>
    </row>
    <row r="1588" customFormat="false" ht="15" hidden="false" customHeight="false" outlineLevel="0" collapsed="false">
      <c r="A1588" s="5" t="s">
        <v>2647</v>
      </c>
      <c r="B1588" s="5" t="s">
        <v>954</v>
      </c>
      <c r="C1588" s="7" t="n">
        <v>45269</v>
      </c>
      <c r="D1588" s="8" t="n">
        <v>27778</v>
      </c>
      <c r="E1588" s="5" t="s">
        <v>1060</v>
      </c>
      <c r="F1588" s="9" t="n">
        <f aca="false">YEAR(INDEX(Sinistres!$E$2:$E$1030,MATCH(B1588,Sinistres!$A$2:$A$1030,0)))</f>
        <v>2023</v>
      </c>
      <c r="G1588" s="9" t="n">
        <f aca="false">YEAR(C1588)</f>
        <v>2023</v>
      </c>
      <c r="H1588" s="9" t="n">
        <f aca="false">G1588-F1588+1</f>
        <v>1</v>
      </c>
    </row>
    <row r="1589" customFormat="false" ht="15" hidden="false" customHeight="false" outlineLevel="0" collapsed="false">
      <c r="A1589" s="5" t="s">
        <v>2648</v>
      </c>
      <c r="B1589" s="5" t="s">
        <v>954</v>
      </c>
      <c r="C1589" s="7" t="n">
        <v>45331</v>
      </c>
      <c r="D1589" s="8" t="n">
        <v>36068</v>
      </c>
      <c r="E1589" s="5" t="s">
        <v>1060</v>
      </c>
      <c r="F1589" s="9" t="n">
        <f aca="false">YEAR(INDEX(Sinistres!$E$2:$E$1030,MATCH(B1589,Sinistres!$A$2:$A$1030,0)))</f>
        <v>2023</v>
      </c>
      <c r="G1589" s="9" t="n">
        <f aca="false">YEAR(C1589)</f>
        <v>2024</v>
      </c>
      <c r="H1589" s="9" t="n">
        <f aca="false">G1589-F1589+1</f>
        <v>2</v>
      </c>
    </row>
    <row r="1590" customFormat="false" ht="15" hidden="false" customHeight="false" outlineLevel="0" collapsed="false">
      <c r="A1590" s="5" t="s">
        <v>2649</v>
      </c>
      <c r="B1590" s="5" t="s">
        <v>955</v>
      </c>
      <c r="C1590" s="7" t="n">
        <v>45049</v>
      </c>
      <c r="D1590" s="8" t="n">
        <v>139224</v>
      </c>
      <c r="E1590" s="5" t="s">
        <v>1060</v>
      </c>
      <c r="F1590" s="9" t="n">
        <f aca="false">YEAR(INDEX(Sinistres!$E$2:$E$1030,MATCH(B1590,Sinistres!$A$2:$A$1030,0)))</f>
        <v>2023</v>
      </c>
      <c r="G1590" s="9" t="n">
        <f aca="false">YEAR(C1590)</f>
        <v>2023</v>
      </c>
      <c r="H1590" s="9" t="n">
        <f aca="false">G1590-F1590+1</f>
        <v>1</v>
      </c>
    </row>
    <row r="1591" customFormat="false" ht="15" hidden="false" customHeight="false" outlineLevel="0" collapsed="false">
      <c r="A1591" s="5" t="s">
        <v>2650</v>
      </c>
      <c r="B1591" s="5" t="s">
        <v>955</v>
      </c>
      <c r="C1591" s="7" t="n">
        <v>45355</v>
      </c>
      <c r="D1591" s="8" t="n">
        <v>95244</v>
      </c>
      <c r="E1591" s="5" t="s">
        <v>1060</v>
      </c>
      <c r="F1591" s="9" t="n">
        <f aca="false">YEAR(INDEX(Sinistres!$E$2:$E$1030,MATCH(B1591,Sinistres!$A$2:$A$1030,0)))</f>
        <v>2023</v>
      </c>
      <c r="G1591" s="9" t="n">
        <f aca="false">YEAR(C1591)</f>
        <v>2024</v>
      </c>
      <c r="H1591" s="9" t="n">
        <f aca="false">G1591-F1591+1</f>
        <v>2</v>
      </c>
    </row>
    <row r="1592" customFormat="false" ht="15" hidden="false" customHeight="false" outlineLevel="0" collapsed="false">
      <c r="A1592" s="5" t="s">
        <v>2651</v>
      </c>
      <c r="B1592" s="5" t="s">
        <v>955</v>
      </c>
      <c r="C1592" s="7" t="n">
        <v>45518</v>
      </c>
      <c r="D1592" s="8" t="n">
        <v>29458</v>
      </c>
      <c r="E1592" s="5" t="s">
        <v>1060</v>
      </c>
      <c r="F1592" s="9" t="n">
        <f aca="false">YEAR(INDEX(Sinistres!$E$2:$E$1030,MATCH(B1592,Sinistres!$A$2:$A$1030,0)))</f>
        <v>2023</v>
      </c>
      <c r="G1592" s="9" t="n">
        <f aca="false">YEAR(C1592)</f>
        <v>2024</v>
      </c>
      <c r="H1592" s="9" t="n">
        <f aca="false">G1592-F1592+1</f>
        <v>2</v>
      </c>
    </row>
    <row r="1593" customFormat="false" ht="15" hidden="false" customHeight="false" outlineLevel="0" collapsed="false">
      <c r="A1593" s="5" t="s">
        <v>2652</v>
      </c>
      <c r="B1593" s="5" t="s">
        <v>955</v>
      </c>
      <c r="C1593" s="7" t="n">
        <v>45911</v>
      </c>
      <c r="D1593" s="8" t="n">
        <v>60957</v>
      </c>
      <c r="E1593" s="5" t="s">
        <v>1060</v>
      </c>
      <c r="F1593" s="9" t="n">
        <f aca="false">YEAR(INDEX(Sinistres!$E$2:$E$1030,MATCH(B1593,Sinistres!$A$2:$A$1030,0)))</f>
        <v>2023</v>
      </c>
      <c r="G1593" s="9" t="n">
        <f aca="false">YEAR(C1593)</f>
        <v>2025</v>
      </c>
      <c r="H1593" s="9" t="n">
        <f aca="false">G1593-F1593+1</f>
        <v>3</v>
      </c>
    </row>
    <row r="1594" customFormat="false" ht="15" hidden="false" customHeight="false" outlineLevel="0" collapsed="false">
      <c r="A1594" s="5" t="s">
        <v>2653</v>
      </c>
      <c r="B1594" s="5" t="s">
        <v>956</v>
      </c>
      <c r="C1594" s="7" t="n">
        <v>45293</v>
      </c>
      <c r="D1594" s="8" t="n">
        <v>17245</v>
      </c>
      <c r="E1594" s="5" t="s">
        <v>1060</v>
      </c>
      <c r="F1594" s="9" t="n">
        <f aca="false">YEAR(INDEX(Sinistres!$E$2:$E$1030,MATCH(B1594,Sinistres!$A$2:$A$1030,0)))</f>
        <v>2023</v>
      </c>
      <c r="G1594" s="9" t="n">
        <f aca="false">YEAR(C1594)</f>
        <v>2024</v>
      </c>
      <c r="H1594" s="9" t="n">
        <f aca="false">G1594-F1594+1</f>
        <v>2</v>
      </c>
    </row>
    <row r="1595" customFormat="false" ht="15" hidden="false" customHeight="false" outlineLevel="0" collapsed="false">
      <c r="A1595" s="5" t="s">
        <v>2654</v>
      </c>
      <c r="B1595" s="5" t="s">
        <v>957</v>
      </c>
      <c r="C1595" s="7" t="n">
        <v>45004</v>
      </c>
      <c r="D1595" s="8" t="n">
        <v>9334</v>
      </c>
      <c r="E1595" s="5" t="s">
        <v>1060</v>
      </c>
      <c r="F1595" s="9" t="n">
        <f aca="false">YEAR(INDEX(Sinistres!$E$2:$E$1030,MATCH(B1595,Sinistres!$A$2:$A$1030,0)))</f>
        <v>2023</v>
      </c>
      <c r="G1595" s="9" t="n">
        <f aca="false">YEAR(C1595)</f>
        <v>2023</v>
      </c>
      <c r="H1595" s="9" t="n">
        <f aca="false">G1595-F1595+1</f>
        <v>1</v>
      </c>
    </row>
    <row r="1596" customFormat="false" ht="15" hidden="false" customHeight="false" outlineLevel="0" collapsed="false">
      <c r="A1596" s="5" t="s">
        <v>2655</v>
      </c>
      <c r="B1596" s="5" t="s">
        <v>958</v>
      </c>
      <c r="C1596" s="7" t="n">
        <v>45435</v>
      </c>
      <c r="D1596" s="8" t="n">
        <v>7843</v>
      </c>
      <c r="E1596" s="5" t="s">
        <v>1060</v>
      </c>
      <c r="F1596" s="9" t="n">
        <f aca="false">YEAR(INDEX(Sinistres!$E$2:$E$1030,MATCH(B1596,Sinistres!$A$2:$A$1030,0)))</f>
        <v>2024</v>
      </c>
      <c r="G1596" s="9" t="n">
        <f aca="false">YEAR(C1596)</f>
        <v>2024</v>
      </c>
      <c r="H1596" s="9" t="n">
        <f aca="false">G1596-F1596+1</f>
        <v>1</v>
      </c>
    </row>
    <row r="1597" customFormat="false" ht="15" hidden="false" customHeight="false" outlineLevel="0" collapsed="false">
      <c r="A1597" s="5" t="s">
        <v>2656</v>
      </c>
      <c r="B1597" s="5" t="s">
        <v>959</v>
      </c>
      <c r="C1597" s="7" t="n">
        <v>45530</v>
      </c>
      <c r="D1597" s="8" t="n">
        <v>16597</v>
      </c>
      <c r="E1597" s="5" t="s">
        <v>1060</v>
      </c>
      <c r="F1597" s="9" t="n">
        <f aca="false">YEAR(INDEX(Sinistres!$E$2:$E$1030,MATCH(B1597,Sinistres!$A$2:$A$1030,0)))</f>
        <v>2024</v>
      </c>
      <c r="G1597" s="9" t="n">
        <f aca="false">YEAR(C1597)</f>
        <v>2024</v>
      </c>
      <c r="H1597" s="9" t="n">
        <f aca="false">G1597-F1597+1</f>
        <v>1</v>
      </c>
    </row>
    <row r="1598" customFormat="false" ht="15" hidden="false" customHeight="false" outlineLevel="0" collapsed="false">
      <c r="A1598" s="5" t="s">
        <v>2657</v>
      </c>
      <c r="B1598" s="5" t="s">
        <v>960</v>
      </c>
      <c r="C1598" s="7" t="n">
        <v>45486</v>
      </c>
      <c r="D1598" s="8" t="n">
        <v>16470</v>
      </c>
      <c r="E1598" s="5" t="s">
        <v>1060</v>
      </c>
      <c r="F1598" s="9" t="n">
        <f aca="false">YEAR(INDEX(Sinistres!$E$2:$E$1030,MATCH(B1598,Sinistres!$A$2:$A$1030,0)))</f>
        <v>2024</v>
      </c>
      <c r="G1598" s="9" t="n">
        <f aca="false">YEAR(C1598)</f>
        <v>2024</v>
      </c>
      <c r="H1598" s="9" t="n">
        <f aca="false">G1598-F1598+1</f>
        <v>1</v>
      </c>
    </row>
    <row r="1599" customFormat="false" ht="15" hidden="false" customHeight="false" outlineLevel="0" collapsed="false">
      <c r="A1599" s="5" t="s">
        <v>2658</v>
      </c>
      <c r="B1599" s="5" t="s">
        <v>961</v>
      </c>
      <c r="C1599" s="7" t="n">
        <v>45583</v>
      </c>
      <c r="D1599" s="8" t="n">
        <v>10700</v>
      </c>
      <c r="E1599" s="5" t="s">
        <v>1060</v>
      </c>
      <c r="F1599" s="9" t="n">
        <f aca="false">YEAR(INDEX(Sinistres!$E$2:$E$1030,MATCH(B1599,Sinistres!$A$2:$A$1030,0)))</f>
        <v>2024</v>
      </c>
      <c r="G1599" s="9" t="n">
        <f aca="false">YEAR(C1599)</f>
        <v>2024</v>
      </c>
      <c r="H1599" s="9" t="n">
        <f aca="false">G1599-F1599+1</f>
        <v>1</v>
      </c>
    </row>
    <row r="1600" customFormat="false" ht="15" hidden="false" customHeight="false" outlineLevel="0" collapsed="false">
      <c r="A1600" s="5" t="s">
        <v>2659</v>
      </c>
      <c r="B1600" s="5" t="s">
        <v>962</v>
      </c>
      <c r="C1600" s="7" t="n">
        <v>45367</v>
      </c>
      <c r="D1600" s="8" t="n">
        <v>5293</v>
      </c>
      <c r="E1600" s="5" t="s">
        <v>1060</v>
      </c>
      <c r="F1600" s="9" t="n">
        <f aca="false">YEAR(INDEX(Sinistres!$E$2:$E$1030,MATCH(B1600,Sinistres!$A$2:$A$1030,0)))</f>
        <v>2024</v>
      </c>
      <c r="G1600" s="9" t="n">
        <f aca="false">YEAR(C1600)</f>
        <v>2024</v>
      </c>
      <c r="H1600" s="9" t="n">
        <f aca="false">G1600-F1600+1</f>
        <v>1</v>
      </c>
    </row>
    <row r="1601" customFormat="false" ht="15" hidden="false" customHeight="false" outlineLevel="0" collapsed="false">
      <c r="A1601" s="5" t="s">
        <v>2660</v>
      </c>
      <c r="B1601" s="5" t="s">
        <v>963</v>
      </c>
      <c r="C1601" s="7" t="n">
        <v>45354</v>
      </c>
      <c r="D1601" s="8" t="n">
        <v>5035</v>
      </c>
      <c r="E1601" s="5" t="s">
        <v>1060</v>
      </c>
      <c r="F1601" s="9" t="n">
        <f aca="false">YEAR(INDEX(Sinistres!$E$2:$E$1030,MATCH(B1601,Sinistres!$A$2:$A$1030,0)))</f>
        <v>2024</v>
      </c>
      <c r="G1601" s="9" t="n">
        <f aca="false">YEAR(C1601)</f>
        <v>2024</v>
      </c>
      <c r="H1601" s="9" t="n">
        <f aca="false">G1601-F1601+1</f>
        <v>1</v>
      </c>
    </row>
    <row r="1602" customFormat="false" ht="15" hidden="false" customHeight="false" outlineLevel="0" collapsed="false">
      <c r="A1602" s="5" t="s">
        <v>2661</v>
      </c>
      <c r="B1602" s="5" t="s">
        <v>963</v>
      </c>
      <c r="C1602" s="7" t="n">
        <v>45366</v>
      </c>
      <c r="D1602" s="8" t="n">
        <v>2123</v>
      </c>
      <c r="E1602" s="5" t="s">
        <v>1060</v>
      </c>
      <c r="F1602" s="9" t="n">
        <f aca="false">YEAR(INDEX(Sinistres!$E$2:$E$1030,MATCH(B1602,Sinistres!$A$2:$A$1030,0)))</f>
        <v>2024</v>
      </c>
      <c r="G1602" s="9" t="n">
        <f aca="false">YEAR(C1602)</f>
        <v>2024</v>
      </c>
      <c r="H1602" s="9" t="n">
        <f aca="false">G1602-F1602+1</f>
        <v>1</v>
      </c>
    </row>
    <row r="1603" customFormat="false" ht="15" hidden="false" customHeight="false" outlineLevel="0" collapsed="false">
      <c r="A1603" s="5" t="s">
        <v>2662</v>
      </c>
      <c r="B1603" s="5" t="s">
        <v>964</v>
      </c>
      <c r="C1603" s="7" t="n">
        <v>45659</v>
      </c>
      <c r="D1603" s="8" t="n">
        <v>6148</v>
      </c>
      <c r="E1603" s="5" t="s">
        <v>1060</v>
      </c>
      <c r="F1603" s="9" t="n">
        <f aca="false">YEAR(INDEX(Sinistres!$E$2:$E$1030,MATCH(B1603,Sinistres!$A$2:$A$1030,0)))</f>
        <v>2024</v>
      </c>
      <c r="G1603" s="9" t="n">
        <f aca="false">YEAR(C1603)</f>
        <v>2025</v>
      </c>
      <c r="H1603" s="9" t="n">
        <f aca="false">G1603-F1603+1</f>
        <v>2</v>
      </c>
    </row>
    <row r="1604" customFormat="false" ht="15" hidden="false" customHeight="false" outlineLevel="0" collapsed="false">
      <c r="A1604" s="5" t="s">
        <v>2663</v>
      </c>
      <c r="B1604" s="5" t="s">
        <v>964</v>
      </c>
      <c r="C1604" s="7" t="n">
        <v>45683</v>
      </c>
      <c r="D1604" s="8" t="n">
        <v>3546</v>
      </c>
      <c r="E1604" s="5" t="s">
        <v>1060</v>
      </c>
      <c r="F1604" s="9" t="n">
        <f aca="false">YEAR(INDEX(Sinistres!$E$2:$E$1030,MATCH(B1604,Sinistres!$A$2:$A$1030,0)))</f>
        <v>2024</v>
      </c>
      <c r="G1604" s="9" t="n">
        <f aca="false">YEAR(C1604)</f>
        <v>2025</v>
      </c>
      <c r="H1604" s="9" t="n">
        <f aca="false">G1604-F1604+1</f>
        <v>2</v>
      </c>
    </row>
    <row r="1605" customFormat="false" ht="15" hidden="false" customHeight="false" outlineLevel="0" collapsed="false">
      <c r="A1605" s="5" t="s">
        <v>2664</v>
      </c>
      <c r="B1605" s="5" t="s">
        <v>965</v>
      </c>
      <c r="C1605" s="7" t="n">
        <v>45471</v>
      </c>
      <c r="D1605" s="8" t="n">
        <v>10704</v>
      </c>
      <c r="E1605" s="5" t="s">
        <v>1060</v>
      </c>
      <c r="F1605" s="9" t="n">
        <f aca="false">YEAR(INDEX(Sinistres!$E$2:$E$1030,MATCH(B1605,Sinistres!$A$2:$A$1030,0)))</f>
        <v>2024</v>
      </c>
      <c r="G1605" s="9" t="n">
        <f aca="false">YEAR(C1605)</f>
        <v>2024</v>
      </c>
      <c r="H1605" s="9" t="n">
        <f aca="false">G1605-F1605+1</f>
        <v>1</v>
      </c>
    </row>
    <row r="1606" customFormat="false" ht="15" hidden="false" customHeight="false" outlineLevel="0" collapsed="false">
      <c r="A1606" s="5" t="s">
        <v>2665</v>
      </c>
      <c r="B1606" s="5" t="s">
        <v>966</v>
      </c>
      <c r="C1606" s="7" t="n">
        <v>45733</v>
      </c>
      <c r="D1606" s="8" t="n">
        <v>16154</v>
      </c>
      <c r="E1606" s="5" t="s">
        <v>1060</v>
      </c>
      <c r="F1606" s="9" t="n">
        <f aca="false">YEAR(INDEX(Sinistres!$E$2:$E$1030,MATCH(B1606,Sinistres!$A$2:$A$1030,0)))</f>
        <v>2024</v>
      </c>
      <c r="G1606" s="9" t="n">
        <f aca="false">YEAR(C1606)</f>
        <v>2025</v>
      </c>
      <c r="H1606" s="9" t="n">
        <f aca="false">G1606-F1606+1</f>
        <v>2</v>
      </c>
    </row>
    <row r="1607" customFormat="false" ht="15" hidden="false" customHeight="false" outlineLevel="0" collapsed="false">
      <c r="A1607" s="5" t="s">
        <v>2666</v>
      </c>
      <c r="B1607" s="5" t="s">
        <v>967</v>
      </c>
      <c r="C1607" s="7" t="n">
        <v>45673</v>
      </c>
      <c r="D1607" s="8" t="n">
        <v>11934</v>
      </c>
      <c r="E1607" s="5" t="s">
        <v>1060</v>
      </c>
      <c r="F1607" s="9" t="n">
        <f aca="false">YEAR(INDEX(Sinistres!$E$2:$E$1030,MATCH(B1607,Sinistres!$A$2:$A$1030,0)))</f>
        <v>2024</v>
      </c>
      <c r="G1607" s="9" t="n">
        <f aca="false">YEAR(C1607)</f>
        <v>2025</v>
      </c>
      <c r="H1607" s="9" t="n">
        <f aca="false">G1607-F1607+1</f>
        <v>2</v>
      </c>
    </row>
    <row r="1608" customFormat="false" ht="15" hidden="false" customHeight="false" outlineLevel="0" collapsed="false">
      <c r="A1608" s="5" t="s">
        <v>2667</v>
      </c>
      <c r="B1608" s="5" t="s">
        <v>968</v>
      </c>
      <c r="C1608" s="7" t="n">
        <v>45631</v>
      </c>
      <c r="D1608" s="8" t="n">
        <v>8768</v>
      </c>
      <c r="E1608" s="5" t="s">
        <v>1060</v>
      </c>
      <c r="F1608" s="9" t="n">
        <f aca="false">YEAR(INDEX(Sinistres!$E$2:$E$1030,MATCH(B1608,Sinistres!$A$2:$A$1030,0)))</f>
        <v>2024</v>
      </c>
      <c r="G1608" s="9" t="n">
        <f aca="false">YEAR(C1608)</f>
        <v>2024</v>
      </c>
      <c r="H1608" s="9" t="n">
        <f aca="false">G1608-F1608+1</f>
        <v>1</v>
      </c>
    </row>
    <row r="1609" customFormat="false" ht="15" hidden="false" customHeight="false" outlineLevel="0" collapsed="false">
      <c r="A1609" s="5" t="s">
        <v>2668</v>
      </c>
      <c r="B1609" s="5" t="s">
        <v>968</v>
      </c>
      <c r="C1609" s="7" t="n">
        <v>45661</v>
      </c>
      <c r="D1609" s="8" t="n">
        <v>18814</v>
      </c>
      <c r="E1609" s="5" t="s">
        <v>1060</v>
      </c>
      <c r="F1609" s="9" t="n">
        <f aca="false">YEAR(INDEX(Sinistres!$E$2:$E$1030,MATCH(B1609,Sinistres!$A$2:$A$1030,0)))</f>
        <v>2024</v>
      </c>
      <c r="G1609" s="9" t="n">
        <f aca="false">YEAR(C1609)</f>
        <v>2025</v>
      </c>
      <c r="H1609" s="9" t="n">
        <f aca="false">G1609-F1609+1</f>
        <v>2</v>
      </c>
    </row>
    <row r="1610" customFormat="false" ht="15" hidden="false" customHeight="false" outlineLevel="0" collapsed="false">
      <c r="A1610" s="5" t="s">
        <v>2669</v>
      </c>
      <c r="B1610" s="5" t="s">
        <v>969</v>
      </c>
      <c r="C1610" s="7" t="n">
        <v>45374</v>
      </c>
      <c r="D1610" s="8" t="n">
        <v>11389</v>
      </c>
      <c r="E1610" s="5" t="s">
        <v>1060</v>
      </c>
      <c r="F1610" s="9" t="n">
        <f aca="false">YEAR(INDEX(Sinistres!$E$2:$E$1030,MATCH(B1610,Sinistres!$A$2:$A$1030,0)))</f>
        <v>2024</v>
      </c>
      <c r="G1610" s="9" t="n">
        <f aca="false">YEAR(C1610)</f>
        <v>2024</v>
      </c>
      <c r="H1610" s="9" t="n">
        <f aca="false">G1610-F1610+1</f>
        <v>1</v>
      </c>
    </row>
    <row r="1611" customFormat="false" ht="15" hidden="false" customHeight="false" outlineLevel="0" collapsed="false">
      <c r="A1611" s="5" t="s">
        <v>2670</v>
      </c>
      <c r="B1611" s="5" t="s">
        <v>970</v>
      </c>
      <c r="C1611" s="7" t="n">
        <v>45342</v>
      </c>
      <c r="D1611" s="8" t="n">
        <v>3369</v>
      </c>
      <c r="E1611" s="5" t="s">
        <v>1060</v>
      </c>
      <c r="F1611" s="9" t="n">
        <f aca="false">YEAR(INDEX(Sinistres!$E$2:$E$1030,MATCH(B1611,Sinistres!$A$2:$A$1030,0)))</f>
        <v>2024</v>
      </c>
      <c r="G1611" s="9" t="n">
        <f aca="false">YEAR(C1611)</f>
        <v>2024</v>
      </c>
      <c r="H1611" s="9" t="n">
        <f aca="false">G1611-F1611+1</f>
        <v>1</v>
      </c>
    </row>
    <row r="1612" customFormat="false" ht="15" hidden="false" customHeight="false" outlineLevel="0" collapsed="false">
      <c r="A1612" s="5" t="s">
        <v>2671</v>
      </c>
      <c r="B1612" s="5" t="s">
        <v>970</v>
      </c>
      <c r="C1612" s="7" t="n">
        <v>45358</v>
      </c>
      <c r="D1612" s="8" t="n">
        <v>14310</v>
      </c>
      <c r="E1612" s="5" t="s">
        <v>1060</v>
      </c>
      <c r="F1612" s="9" t="n">
        <f aca="false">YEAR(INDEX(Sinistres!$E$2:$E$1030,MATCH(B1612,Sinistres!$A$2:$A$1030,0)))</f>
        <v>2024</v>
      </c>
      <c r="G1612" s="9" t="n">
        <f aca="false">YEAR(C1612)</f>
        <v>2024</v>
      </c>
      <c r="H1612" s="9" t="n">
        <f aca="false">G1612-F1612+1</f>
        <v>1</v>
      </c>
    </row>
    <row r="1613" customFormat="false" ht="15" hidden="false" customHeight="false" outlineLevel="0" collapsed="false">
      <c r="A1613" s="5" t="s">
        <v>2672</v>
      </c>
      <c r="B1613" s="5" t="s">
        <v>971</v>
      </c>
      <c r="C1613" s="7" t="n">
        <v>45683</v>
      </c>
      <c r="D1613" s="8" t="n">
        <v>11323</v>
      </c>
      <c r="E1613" s="5" t="s">
        <v>1060</v>
      </c>
      <c r="F1613" s="9" t="n">
        <f aca="false">YEAR(INDEX(Sinistres!$E$2:$E$1030,MATCH(B1613,Sinistres!$A$2:$A$1030,0)))</f>
        <v>2024</v>
      </c>
      <c r="G1613" s="9" t="n">
        <f aca="false">YEAR(C1613)</f>
        <v>2025</v>
      </c>
      <c r="H1613" s="9" t="n">
        <f aca="false">G1613-F1613+1</f>
        <v>2</v>
      </c>
    </row>
    <row r="1614" customFormat="false" ht="15" hidden="false" customHeight="false" outlineLevel="0" collapsed="false">
      <c r="A1614" s="5" t="s">
        <v>2673</v>
      </c>
      <c r="B1614" s="5" t="s">
        <v>973</v>
      </c>
      <c r="C1614" s="7" t="n">
        <v>45501</v>
      </c>
      <c r="D1614" s="8" t="n">
        <v>25073</v>
      </c>
      <c r="E1614" s="5" t="s">
        <v>1060</v>
      </c>
      <c r="F1614" s="9" t="n">
        <f aca="false">YEAR(INDEX(Sinistres!$E$2:$E$1030,MATCH(B1614,Sinistres!$A$2:$A$1030,0)))</f>
        <v>2024</v>
      </c>
      <c r="G1614" s="9" t="n">
        <f aca="false">YEAR(C1614)</f>
        <v>2024</v>
      </c>
      <c r="H1614" s="9" t="n">
        <f aca="false">G1614-F1614+1</f>
        <v>1</v>
      </c>
    </row>
    <row r="1615" customFormat="false" ht="15" hidden="false" customHeight="false" outlineLevel="0" collapsed="false">
      <c r="A1615" s="5" t="s">
        <v>2674</v>
      </c>
      <c r="B1615" s="5" t="s">
        <v>973</v>
      </c>
      <c r="C1615" s="7" t="n">
        <v>45752</v>
      </c>
      <c r="D1615" s="8" t="n">
        <v>4164</v>
      </c>
      <c r="E1615" s="5" t="s">
        <v>1060</v>
      </c>
      <c r="F1615" s="9" t="n">
        <f aca="false">YEAR(INDEX(Sinistres!$E$2:$E$1030,MATCH(B1615,Sinistres!$A$2:$A$1030,0)))</f>
        <v>2024</v>
      </c>
      <c r="G1615" s="9" t="n">
        <f aca="false">YEAR(C1615)</f>
        <v>2025</v>
      </c>
      <c r="H1615" s="9" t="n">
        <f aca="false">G1615-F1615+1</f>
        <v>2</v>
      </c>
    </row>
    <row r="1616" customFormat="false" ht="15" hidden="false" customHeight="false" outlineLevel="0" collapsed="false">
      <c r="A1616" s="5" t="s">
        <v>2675</v>
      </c>
      <c r="B1616" s="5" t="s">
        <v>973</v>
      </c>
      <c r="C1616" s="7" t="n">
        <v>45764</v>
      </c>
      <c r="D1616" s="8" t="n">
        <v>1527</v>
      </c>
      <c r="E1616" s="5" t="s">
        <v>1060</v>
      </c>
      <c r="F1616" s="9" t="n">
        <f aca="false">YEAR(INDEX(Sinistres!$E$2:$E$1030,MATCH(B1616,Sinistres!$A$2:$A$1030,0)))</f>
        <v>2024</v>
      </c>
      <c r="G1616" s="9" t="n">
        <f aca="false">YEAR(C1616)</f>
        <v>2025</v>
      </c>
      <c r="H1616" s="9" t="n">
        <f aca="false">G1616-F1616+1</f>
        <v>2</v>
      </c>
    </row>
    <row r="1617" customFormat="false" ht="15" hidden="false" customHeight="false" outlineLevel="0" collapsed="false">
      <c r="A1617" s="5" t="s">
        <v>2676</v>
      </c>
      <c r="B1617" s="5" t="s">
        <v>974</v>
      </c>
      <c r="C1617" s="7" t="n">
        <v>45570</v>
      </c>
      <c r="D1617" s="8" t="n">
        <v>3223</v>
      </c>
      <c r="E1617" s="5" t="s">
        <v>1060</v>
      </c>
      <c r="F1617" s="9" t="n">
        <f aca="false">YEAR(INDEX(Sinistres!$E$2:$E$1030,MATCH(B1617,Sinistres!$A$2:$A$1030,0)))</f>
        <v>2024</v>
      </c>
      <c r="G1617" s="9" t="n">
        <f aca="false">YEAR(C1617)</f>
        <v>2024</v>
      </c>
      <c r="H1617" s="9" t="n">
        <f aca="false">G1617-F1617+1</f>
        <v>1</v>
      </c>
    </row>
    <row r="1618" customFormat="false" ht="15" hidden="false" customHeight="false" outlineLevel="0" collapsed="false">
      <c r="A1618" s="5" t="s">
        <v>2677</v>
      </c>
      <c r="B1618" s="5" t="s">
        <v>975</v>
      </c>
      <c r="C1618" s="7" t="n">
        <v>45529</v>
      </c>
      <c r="D1618" s="8" t="n">
        <v>2265</v>
      </c>
      <c r="E1618" s="5" t="s">
        <v>1060</v>
      </c>
      <c r="F1618" s="9" t="n">
        <f aca="false">YEAR(INDEX(Sinistres!$E$2:$E$1030,MATCH(B1618,Sinistres!$A$2:$A$1030,0)))</f>
        <v>2024</v>
      </c>
      <c r="G1618" s="9" t="n">
        <f aca="false">YEAR(C1618)</f>
        <v>2024</v>
      </c>
      <c r="H1618" s="9" t="n">
        <f aca="false">G1618-F1618+1</f>
        <v>1</v>
      </c>
    </row>
    <row r="1619" customFormat="false" ht="15" hidden="false" customHeight="false" outlineLevel="0" collapsed="false">
      <c r="A1619" s="5" t="s">
        <v>2678</v>
      </c>
      <c r="B1619" s="5" t="s">
        <v>976</v>
      </c>
      <c r="C1619" s="7" t="n">
        <v>45553</v>
      </c>
      <c r="D1619" s="8" t="n">
        <v>3070</v>
      </c>
      <c r="E1619" s="5" t="s">
        <v>1060</v>
      </c>
      <c r="F1619" s="9" t="n">
        <f aca="false">YEAR(INDEX(Sinistres!$E$2:$E$1030,MATCH(B1619,Sinistres!$A$2:$A$1030,0)))</f>
        <v>2024</v>
      </c>
      <c r="G1619" s="9" t="n">
        <f aca="false">YEAR(C1619)</f>
        <v>2024</v>
      </c>
      <c r="H1619" s="9" t="n">
        <f aca="false">G1619-F1619+1</f>
        <v>1</v>
      </c>
    </row>
    <row r="1620" customFormat="false" ht="15" hidden="false" customHeight="false" outlineLevel="0" collapsed="false">
      <c r="A1620" s="5" t="s">
        <v>2679</v>
      </c>
      <c r="B1620" s="5" t="s">
        <v>977</v>
      </c>
      <c r="C1620" s="7" t="n">
        <v>45364</v>
      </c>
      <c r="D1620" s="8" t="n">
        <v>33050</v>
      </c>
      <c r="E1620" s="5" t="s">
        <v>1060</v>
      </c>
      <c r="F1620" s="9" t="n">
        <f aca="false">YEAR(INDEX(Sinistres!$E$2:$E$1030,MATCH(B1620,Sinistres!$A$2:$A$1030,0)))</f>
        <v>2024</v>
      </c>
      <c r="G1620" s="9" t="n">
        <f aca="false">YEAR(C1620)</f>
        <v>2024</v>
      </c>
      <c r="H1620" s="9" t="n">
        <f aca="false">G1620-F1620+1</f>
        <v>1</v>
      </c>
    </row>
    <row r="1621" customFormat="false" ht="15" hidden="false" customHeight="false" outlineLevel="0" collapsed="false">
      <c r="A1621" s="5" t="s">
        <v>2680</v>
      </c>
      <c r="B1621" s="5" t="s">
        <v>977</v>
      </c>
      <c r="C1621" s="7" t="n">
        <v>45719</v>
      </c>
      <c r="D1621" s="8" t="n">
        <v>89078</v>
      </c>
      <c r="E1621" s="5" t="s">
        <v>1060</v>
      </c>
      <c r="F1621" s="9" t="n">
        <f aca="false">YEAR(INDEX(Sinistres!$E$2:$E$1030,MATCH(B1621,Sinistres!$A$2:$A$1030,0)))</f>
        <v>2024</v>
      </c>
      <c r="G1621" s="9" t="n">
        <f aca="false">YEAR(C1621)</f>
        <v>2025</v>
      </c>
      <c r="H1621" s="9" t="n">
        <f aca="false">G1621-F1621+1</f>
        <v>2</v>
      </c>
    </row>
    <row r="1622" customFormat="false" ht="15" hidden="false" customHeight="false" outlineLevel="0" collapsed="false">
      <c r="A1622" s="5" t="s">
        <v>2681</v>
      </c>
      <c r="B1622" s="5" t="s">
        <v>978</v>
      </c>
      <c r="C1622" s="7" t="n">
        <v>45676</v>
      </c>
      <c r="D1622" s="8" t="n">
        <v>12354</v>
      </c>
      <c r="E1622" s="5" t="s">
        <v>1060</v>
      </c>
      <c r="F1622" s="9" t="n">
        <f aca="false">YEAR(INDEX(Sinistres!$E$2:$E$1030,MATCH(B1622,Sinistres!$A$2:$A$1030,0)))</f>
        <v>2024</v>
      </c>
      <c r="G1622" s="9" t="n">
        <f aca="false">YEAR(C1622)</f>
        <v>2025</v>
      </c>
      <c r="H1622" s="9" t="n">
        <f aca="false">G1622-F1622+1</f>
        <v>2</v>
      </c>
    </row>
    <row r="1623" customFormat="false" ht="15" hidden="false" customHeight="false" outlineLevel="0" collapsed="false">
      <c r="A1623" s="5" t="s">
        <v>2682</v>
      </c>
      <c r="B1623" s="5" t="s">
        <v>978</v>
      </c>
      <c r="C1623" s="7" t="n">
        <v>45778</v>
      </c>
      <c r="D1623" s="8" t="n">
        <v>33152</v>
      </c>
      <c r="E1623" s="5" t="s">
        <v>1060</v>
      </c>
      <c r="F1623" s="9" t="n">
        <f aca="false">YEAR(INDEX(Sinistres!$E$2:$E$1030,MATCH(B1623,Sinistres!$A$2:$A$1030,0)))</f>
        <v>2024</v>
      </c>
      <c r="G1623" s="9" t="n">
        <f aca="false">YEAR(C1623)</f>
        <v>2025</v>
      </c>
      <c r="H1623" s="9" t="n">
        <f aca="false">G1623-F1623+1</f>
        <v>2</v>
      </c>
    </row>
    <row r="1624" customFormat="false" ht="15" hidden="false" customHeight="false" outlineLevel="0" collapsed="false">
      <c r="A1624" s="5" t="s">
        <v>2683</v>
      </c>
      <c r="B1624" s="5" t="s">
        <v>980</v>
      </c>
      <c r="C1624" s="7" t="n">
        <v>45816</v>
      </c>
      <c r="D1624" s="8" t="n">
        <v>26085</v>
      </c>
      <c r="E1624" s="5" t="s">
        <v>1060</v>
      </c>
      <c r="F1624" s="9" t="n">
        <f aca="false">YEAR(INDEX(Sinistres!$E$2:$E$1030,MATCH(B1624,Sinistres!$A$2:$A$1030,0)))</f>
        <v>2024</v>
      </c>
      <c r="G1624" s="9" t="n">
        <f aca="false">YEAR(C1624)</f>
        <v>2025</v>
      </c>
      <c r="H1624" s="9" t="n">
        <f aca="false">G1624-F1624+1</f>
        <v>2</v>
      </c>
    </row>
    <row r="1625" customFormat="false" ht="15" hidden="false" customHeight="false" outlineLevel="0" collapsed="false">
      <c r="A1625" s="5" t="s">
        <v>2684</v>
      </c>
      <c r="B1625" s="5" t="s">
        <v>980</v>
      </c>
      <c r="C1625" s="7" t="n">
        <v>45934</v>
      </c>
      <c r="D1625" s="8" t="n">
        <v>29608</v>
      </c>
      <c r="E1625" s="5" t="s">
        <v>1060</v>
      </c>
      <c r="F1625" s="9" t="n">
        <f aca="false">YEAR(INDEX(Sinistres!$E$2:$E$1030,MATCH(B1625,Sinistres!$A$2:$A$1030,0)))</f>
        <v>2024</v>
      </c>
      <c r="G1625" s="9" t="n">
        <f aca="false">YEAR(C1625)</f>
        <v>2025</v>
      </c>
      <c r="H1625" s="9" t="n">
        <f aca="false">G1625-F1625+1</f>
        <v>2</v>
      </c>
    </row>
    <row r="1626" customFormat="false" ht="15" hidden="false" customHeight="false" outlineLevel="0" collapsed="false">
      <c r="A1626" s="5" t="s">
        <v>2685</v>
      </c>
      <c r="B1626" s="5" t="s">
        <v>980</v>
      </c>
      <c r="C1626" s="7" t="n">
        <v>46006</v>
      </c>
      <c r="D1626" s="8" t="n">
        <v>19802</v>
      </c>
      <c r="E1626" s="5" t="s">
        <v>1060</v>
      </c>
      <c r="F1626" s="9" t="n">
        <f aca="false">YEAR(INDEX(Sinistres!$E$2:$E$1030,MATCH(B1626,Sinistres!$A$2:$A$1030,0)))</f>
        <v>2024</v>
      </c>
      <c r="G1626" s="9" t="n">
        <f aca="false">YEAR(C1626)</f>
        <v>2025</v>
      </c>
      <c r="H1626" s="9" t="n">
        <f aca="false">G1626-F1626+1</f>
        <v>2</v>
      </c>
    </row>
    <row r="1627" customFormat="false" ht="15" hidden="false" customHeight="false" outlineLevel="0" collapsed="false">
      <c r="A1627" s="5" t="s">
        <v>2686</v>
      </c>
      <c r="B1627" s="5" t="s">
        <v>981</v>
      </c>
      <c r="C1627" s="7" t="n">
        <v>45604</v>
      </c>
      <c r="D1627" s="8" t="n">
        <v>105031</v>
      </c>
      <c r="E1627" s="5" t="s">
        <v>1060</v>
      </c>
      <c r="F1627" s="9" t="n">
        <f aca="false">YEAR(INDEX(Sinistres!$E$2:$E$1030,MATCH(B1627,Sinistres!$A$2:$A$1030,0)))</f>
        <v>2024</v>
      </c>
      <c r="G1627" s="9" t="n">
        <f aca="false">YEAR(C1627)</f>
        <v>2024</v>
      </c>
      <c r="H1627" s="9" t="n">
        <f aca="false">G1627-F1627+1</f>
        <v>1</v>
      </c>
    </row>
    <row r="1628" customFormat="false" ht="15" hidden="false" customHeight="false" outlineLevel="0" collapsed="false">
      <c r="A1628" s="5" t="s">
        <v>2687</v>
      </c>
      <c r="B1628" s="5" t="s">
        <v>981</v>
      </c>
      <c r="C1628" s="7" t="n">
        <v>45883</v>
      </c>
      <c r="D1628" s="8" t="n">
        <v>48191</v>
      </c>
      <c r="E1628" s="5" t="s">
        <v>1060</v>
      </c>
      <c r="F1628" s="9" t="n">
        <f aca="false">YEAR(INDEX(Sinistres!$E$2:$E$1030,MATCH(B1628,Sinistres!$A$2:$A$1030,0)))</f>
        <v>2024</v>
      </c>
      <c r="G1628" s="9" t="n">
        <f aca="false">YEAR(C1628)</f>
        <v>2025</v>
      </c>
      <c r="H1628" s="9" t="n">
        <f aca="false">G1628-F1628+1</f>
        <v>2</v>
      </c>
    </row>
    <row r="1629" customFormat="false" ht="15" hidden="false" customHeight="false" outlineLevel="0" collapsed="false">
      <c r="A1629" s="5" t="s">
        <v>2688</v>
      </c>
      <c r="B1629" s="5" t="s">
        <v>982</v>
      </c>
      <c r="C1629" s="7" t="n">
        <v>45811</v>
      </c>
      <c r="D1629" s="8" t="n">
        <v>78225</v>
      </c>
      <c r="E1629" s="5" t="s">
        <v>1060</v>
      </c>
      <c r="F1629" s="9" t="n">
        <f aca="false">YEAR(INDEX(Sinistres!$E$2:$E$1030,MATCH(B1629,Sinistres!$A$2:$A$1030,0)))</f>
        <v>2024</v>
      </c>
      <c r="G1629" s="9" t="n">
        <f aca="false">YEAR(C1629)</f>
        <v>2025</v>
      </c>
      <c r="H1629" s="9" t="n">
        <f aca="false">G1629-F1629+1</f>
        <v>2</v>
      </c>
    </row>
    <row r="1630" customFormat="false" ht="15" hidden="false" customHeight="false" outlineLevel="0" collapsed="false">
      <c r="A1630" s="5" t="s">
        <v>2689</v>
      </c>
      <c r="B1630" s="5" t="s">
        <v>982</v>
      </c>
      <c r="C1630" s="7" t="n">
        <v>45846</v>
      </c>
      <c r="D1630" s="8" t="n">
        <v>85612</v>
      </c>
      <c r="E1630" s="5" t="s">
        <v>1060</v>
      </c>
      <c r="F1630" s="9" t="n">
        <f aca="false">YEAR(INDEX(Sinistres!$E$2:$E$1030,MATCH(B1630,Sinistres!$A$2:$A$1030,0)))</f>
        <v>2024</v>
      </c>
      <c r="G1630" s="9" t="n">
        <f aca="false">YEAR(C1630)</f>
        <v>2025</v>
      </c>
      <c r="H1630" s="9" t="n">
        <f aca="false">G1630-F1630+1</f>
        <v>2</v>
      </c>
    </row>
    <row r="1631" customFormat="false" ht="15" hidden="false" customHeight="false" outlineLevel="0" collapsed="false">
      <c r="A1631" s="5" t="s">
        <v>2690</v>
      </c>
      <c r="B1631" s="5" t="s">
        <v>983</v>
      </c>
      <c r="C1631" s="7" t="n">
        <v>45774</v>
      </c>
      <c r="D1631" s="8" t="n">
        <v>2314</v>
      </c>
      <c r="E1631" s="5" t="s">
        <v>1060</v>
      </c>
      <c r="F1631" s="9" t="n">
        <f aca="false">YEAR(INDEX(Sinistres!$E$2:$E$1030,MATCH(B1631,Sinistres!$A$2:$A$1030,0)))</f>
        <v>2024</v>
      </c>
      <c r="G1631" s="9" t="n">
        <f aca="false">YEAR(C1631)</f>
        <v>2025</v>
      </c>
      <c r="H1631" s="9" t="n">
        <f aca="false">G1631-F1631+1</f>
        <v>2</v>
      </c>
    </row>
    <row r="1632" customFormat="false" ht="15" hidden="false" customHeight="false" outlineLevel="0" collapsed="false">
      <c r="A1632" s="5" t="s">
        <v>2691</v>
      </c>
      <c r="B1632" s="5" t="s">
        <v>983</v>
      </c>
      <c r="C1632" s="7" t="n">
        <v>45803</v>
      </c>
      <c r="D1632" s="8" t="n">
        <v>1772</v>
      </c>
      <c r="E1632" s="5" t="s">
        <v>1060</v>
      </c>
      <c r="F1632" s="9" t="n">
        <f aca="false">YEAR(INDEX(Sinistres!$E$2:$E$1030,MATCH(B1632,Sinistres!$A$2:$A$1030,0)))</f>
        <v>2024</v>
      </c>
      <c r="G1632" s="9" t="n">
        <f aca="false">YEAR(C1632)</f>
        <v>2025</v>
      </c>
      <c r="H1632" s="9" t="n">
        <f aca="false">G1632-F1632+1</f>
        <v>2</v>
      </c>
    </row>
    <row r="1633" customFormat="false" ht="15" hidden="false" customHeight="false" outlineLevel="0" collapsed="false">
      <c r="A1633" s="5" t="s">
        <v>2692</v>
      </c>
      <c r="B1633" s="5" t="s">
        <v>984</v>
      </c>
      <c r="C1633" s="7" t="n">
        <v>45816</v>
      </c>
      <c r="D1633" s="8" t="n">
        <v>158767</v>
      </c>
      <c r="E1633" s="5" t="s">
        <v>1060</v>
      </c>
      <c r="F1633" s="9" t="n">
        <f aca="false">YEAR(INDEX(Sinistres!$E$2:$E$1030,MATCH(B1633,Sinistres!$A$2:$A$1030,0)))</f>
        <v>2024</v>
      </c>
      <c r="G1633" s="9" t="n">
        <f aca="false">YEAR(C1633)</f>
        <v>2025</v>
      </c>
      <c r="H1633" s="9" t="n">
        <f aca="false">G1633-F1633+1</f>
        <v>2</v>
      </c>
    </row>
    <row r="1634" customFormat="false" ht="15" hidden="false" customHeight="false" outlineLevel="0" collapsed="false">
      <c r="A1634" s="5" t="s">
        <v>2693</v>
      </c>
      <c r="B1634" s="5" t="s">
        <v>984</v>
      </c>
      <c r="C1634" s="7" t="n">
        <v>46014</v>
      </c>
      <c r="D1634" s="8" t="n">
        <v>23819</v>
      </c>
      <c r="E1634" s="5" t="s">
        <v>1060</v>
      </c>
      <c r="F1634" s="9" t="n">
        <f aca="false">YEAR(INDEX(Sinistres!$E$2:$E$1030,MATCH(B1634,Sinistres!$A$2:$A$1030,0)))</f>
        <v>2024</v>
      </c>
      <c r="G1634" s="9" t="n">
        <f aca="false">YEAR(C1634)</f>
        <v>2025</v>
      </c>
      <c r="H1634" s="9" t="n">
        <f aca="false">G1634-F1634+1</f>
        <v>2</v>
      </c>
    </row>
    <row r="1635" customFormat="false" ht="15" hidden="false" customHeight="false" outlineLevel="0" collapsed="false">
      <c r="A1635" s="5" t="s">
        <v>2694</v>
      </c>
      <c r="B1635" s="5" t="s">
        <v>985</v>
      </c>
      <c r="C1635" s="7" t="n">
        <v>45694</v>
      </c>
      <c r="D1635" s="8" t="n">
        <v>1937</v>
      </c>
      <c r="E1635" s="5" t="s">
        <v>1060</v>
      </c>
      <c r="F1635" s="9" t="n">
        <f aca="false">YEAR(INDEX(Sinistres!$E$2:$E$1030,MATCH(B1635,Sinistres!$A$2:$A$1030,0)))</f>
        <v>2024</v>
      </c>
      <c r="G1635" s="9" t="n">
        <f aca="false">YEAR(C1635)</f>
        <v>2025</v>
      </c>
      <c r="H1635" s="9" t="n">
        <f aca="false">G1635-F1635+1</f>
        <v>2</v>
      </c>
    </row>
    <row r="1636" customFormat="false" ht="15" hidden="false" customHeight="false" outlineLevel="0" collapsed="false">
      <c r="A1636" s="5" t="s">
        <v>2695</v>
      </c>
      <c r="B1636" s="5" t="s">
        <v>986</v>
      </c>
      <c r="C1636" s="7" t="n">
        <v>45559</v>
      </c>
      <c r="D1636" s="8" t="n">
        <v>2992</v>
      </c>
      <c r="E1636" s="5" t="s">
        <v>1060</v>
      </c>
      <c r="F1636" s="9" t="n">
        <f aca="false">YEAR(INDEX(Sinistres!$E$2:$E$1030,MATCH(B1636,Sinistres!$A$2:$A$1030,0)))</f>
        <v>2024</v>
      </c>
      <c r="G1636" s="9" t="n">
        <f aca="false">YEAR(C1636)</f>
        <v>2024</v>
      </c>
      <c r="H1636" s="9" t="n">
        <f aca="false">G1636-F1636+1</f>
        <v>1</v>
      </c>
    </row>
    <row r="1637" customFormat="false" ht="15" hidden="false" customHeight="false" outlineLevel="0" collapsed="false">
      <c r="A1637" s="5" t="s">
        <v>2696</v>
      </c>
      <c r="B1637" s="5" t="s">
        <v>987</v>
      </c>
      <c r="C1637" s="7" t="n">
        <v>45460</v>
      </c>
      <c r="D1637" s="8" t="n">
        <v>1111</v>
      </c>
      <c r="E1637" s="5" t="s">
        <v>1060</v>
      </c>
      <c r="F1637" s="9" t="n">
        <f aca="false">YEAR(INDEX(Sinistres!$E$2:$E$1030,MATCH(B1637,Sinistres!$A$2:$A$1030,0)))</f>
        <v>2024</v>
      </c>
      <c r="G1637" s="9" t="n">
        <f aca="false">YEAR(C1637)</f>
        <v>2024</v>
      </c>
      <c r="H1637" s="9" t="n">
        <f aca="false">G1637-F1637+1</f>
        <v>1</v>
      </c>
    </row>
    <row r="1638" customFormat="false" ht="15" hidden="false" customHeight="false" outlineLevel="0" collapsed="false">
      <c r="A1638" s="5" t="s">
        <v>2697</v>
      </c>
      <c r="B1638" s="5" t="s">
        <v>987</v>
      </c>
      <c r="C1638" s="7" t="n">
        <v>45468</v>
      </c>
      <c r="D1638" s="8" t="n">
        <v>748</v>
      </c>
      <c r="E1638" s="5" t="s">
        <v>1060</v>
      </c>
      <c r="F1638" s="9" t="n">
        <f aca="false">YEAR(INDEX(Sinistres!$E$2:$E$1030,MATCH(B1638,Sinistres!$A$2:$A$1030,0)))</f>
        <v>2024</v>
      </c>
      <c r="G1638" s="9" t="n">
        <f aca="false">YEAR(C1638)</f>
        <v>2024</v>
      </c>
      <c r="H1638" s="9" t="n">
        <f aca="false">G1638-F1638+1</f>
        <v>1</v>
      </c>
    </row>
    <row r="1639" customFormat="false" ht="15" hidden="false" customHeight="false" outlineLevel="0" collapsed="false">
      <c r="A1639" s="5" t="s">
        <v>2698</v>
      </c>
      <c r="B1639" s="5" t="s">
        <v>988</v>
      </c>
      <c r="C1639" s="7" t="n">
        <v>45575</v>
      </c>
      <c r="D1639" s="8" t="n">
        <v>50998</v>
      </c>
      <c r="E1639" s="5" t="s">
        <v>1060</v>
      </c>
      <c r="F1639" s="9" t="n">
        <f aca="false">YEAR(INDEX(Sinistres!$E$2:$E$1030,MATCH(B1639,Sinistres!$A$2:$A$1030,0)))</f>
        <v>2024</v>
      </c>
      <c r="G1639" s="9" t="n">
        <f aca="false">YEAR(C1639)</f>
        <v>2024</v>
      </c>
      <c r="H1639" s="9" t="n">
        <f aca="false">G1639-F1639+1</f>
        <v>1</v>
      </c>
    </row>
    <row r="1640" customFormat="false" ht="15" hidden="false" customHeight="false" outlineLevel="0" collapsed="false">
      <c r="A1640" s="5" t="s">
        <v>2699</v>
      </c>
      <c r="B1640" s="5" t="s">
        <v>988</v>
      </c>
      <c r="C1640" s="7" t="n">
        <v>45825</v>
      </c>
      <c r="D1640" s="8" t="n">
        <v>29346</v>
      </c>
      <c r="E1640" s="5" t="s">
        <v>1060</v>
      </c>
      <c r="F1640" s="9" t="n">
        <f aca="false">YEAR(INDEX(Sinistres!$E$2:$E$1030,MATCH(B1640,Sinistres!$A$2:$A$1030,0)))</f>
        <v>2024</v>
      </c>
      <c r="G1640" s="9" t="n">
        <f aca="false">YEAR(C1640)</f>
        <v>2025</v>
      </c>
      <c r="H1640" s="9" t="n">
        <f aca="false">G1640-F1640+1</f>
        <v>2</v>
      </c>
    </row>
    <row r="1641" customFormat="false" ht="15" hidden="false" customHeight="false" outlineLevel="0" collapsed="false">
      <c r="A1641" s="5" t="s">
        <v>2700</v>
      </c>
      <c r="B1641" s="5" t="s">
        <v>989</v>
      </c>
      <c r="C1641" s="7" t="n">
        <v>45397</v>
      </c>
      <c r="D1641" s="8" t="n">
        <v>9105</v>
      </c>
      <c r="E1641" s="5" t="s">
        <v>1060</v>
      </c>
      <c r="F1641" s="9" t="n">
        <f aca="false">YEAR(INDEX(Sinistres!$E$2:$E$1030,MATCH(B1641,Sinistres!$A$2:$A$1030,0)))</f>
        <v>2024</v>
      </c>
      <c r="G1641" s="9" t="n">
        <f aca="false">YEAR(C1641)</f>
        <v>2024</v>
      </c>
      <c r="H1641" s="9" t="n">
        <f aca="false">G1641-F1641+1</f>
        <v>1</v>
      </c>
    </row>
    <row r="1642" customFormat="false" ht="15" hidden="false" customHeight="false" outlineLevel="0" collapsed="false">
      <c r="A1642" s="5" t="s">
        <v>2701</v>
      </c>
      <c r="B1642" s="5" t="s">
        <v>990</v>
      </c>
      <c r="C1642" s="7" t="n">
        <v>45674</v>
      </c>
      <c r="D1642" s="8" t="n">
        <v>10628</v>
      </c>
      <c r="E1642" s="5" t="s">
        <v>1060</v>
      </c>
      <c r="F1642" s="9" t="n">
        <f aca="false">YEAR(INDEX(Sinistres!$E$2:$E$1030,MATCH(B1642,Sinistres!$A$2:$A$1030,0)))</f>
        <v>2024</v>
      </c>
      <c r="G1642" s="9" t="n">
        <f aca="false">YEAR(C1642)</f>
        <v>2025</v>
      </c>
      <c r="H1642" s="9" t="n">
        <f aca="false">G1642-F1642+1</f>
        <v>2</v>
      </c>
    </row>
    <row r="1643" customFormat="false" ht="15" hidden="false" customHeight="false" outlineLevel="0" collapsed="false">
      <c r="A1643" s="5" t="s">
        <v>2702</v>
      </c>
      <c r="B1643" s="5" t="s">
        <v>991</v>
      </c>
      <c r="C1643" s="7" t="n">
        <v>45785</v>
      </c>
      <c r="D1643" s="8" t="n">
        <v>5464</v>
      </c>
      <c r="E1643" s="5" t="s">
        <v>1060</v>
      </c>
      <c r="F1643" s="9" t="n">
        <f aca="false">YEAR(INDEX(Sinistres!$E$2:$E$1030,MATCH(B1643,Sinistres!$A$2:$A$1030,0)))</f>
        <v>2024</v>
      </c>
      <c r="G1643" s="9" t="n">
        <f aca="false">YEAR(C1643)</f>
        <v>2025</v>
      </c>
      <c r="H1643" s="9" t="n">
        <f aca="false">G1643-F1643+1</f>
        <v>2</v>
      </c>
    </row>
    <row r="1644" customFormat="false" ht="15" hidden="false" customHeight="false" outlineLevel="0" collapsed="false">
      <c r="A1644" s="5" t="s">
        <v>2703</v>
      </c>
      <c r="B1644" s="5" t="s">
        <v>992</v>
      </c>
      <c r="C1644" s="7" t="n">
        <v>45347</v>
      </c>
      <c r="D1644" s="8" t="n">
        <v>6049</v>
      </c>
      <c r="E1644" s="5" t="s">
        <v>1060</v>
      </c>
      <c r="F1644" s="9" t="n">
        <f aca="false">YEAR(INDEX(Sinistres!$E$2:$E$1030,MATCH(B1644,Sinistres!$A$2:$A$1030,0)))</f>
        <v>2024</v>
      </c>
      <c r="G1644" s="9" t="n">
        <f aca="false">YEAR(C1644)</f>
        <v>2024</v>
      </c>
      <c r="H1644" s="9" t="n">
        <f aca="false">G1644-F1644+1</f>
        <v>1</v>
      </c>
    </row>
    <row r="1645" customFormat="false" ht="15" hidden="false" customHeight="false" outlineLevel="0" collapsed="false">
      <c r="A1645" s="5" t="s">
        <v>2704</v>
      </c>
      <c r="B1645" s="5" t="s">
        <v>992</v>
      </c>
      <c r="C1645" s="7" t="n">
        <v>45647</v>
      </c>
      <c r="D1645" s="8" t="n">
        <v>42394</v>
      </c>
      <c r="E1645" s="5" t="s">
        <v>1060</v>
      </c>
      <c r="F1645" s="9" t="n">
        <f aca="false">YEAR(INDEX(Sinistres!$E$2:$E$1030,MATCH(B1645,Sinistres!$A$2:$A$1030,0)))</f>
        <v>2024</v>
      </c>
      <c r="G1645" s="9" t="n">
        <f aca="false">YEAR(C1645)</f>
        <v>2024</v>
      </c>
      <c r="H1645" s="9" t="n">
        <f aca="false">G1645-F1645+1</f>
        <v>1</v>
      </c>
    </row>
    <row r="1646" customFormat="false" ht="15" hidden="false" customHeight="false" outlineLevel="0" collapsed="false">
      <c r="A1646" s="5" t="s">
        <v>2705</v>
      </c>
      <c r="B1646" s="5" t="s">
        <v>992</v>
      </c>
      <c r="C1646" s="7" t="n">
        <v>45998</v>
      </c>
      <c r="D1646" s="8" t="n">
        <v>39002</v>
      </c>
      <c r="E1646" s="5" t="s">
        <v>1060</v>
      </c>
      <c r="F1646" s="9" t="n">
        <f aca="false">YEAR(INDEX(Sinistres!$E$2:$E$1030,MATCH(B1646,Sinistres!$A$2:$A$1030,0)))</f>
        <v>2024</v>
      </c>
      <c r="G1646" s="9" t="n">
        <f aca="false">YEAR(C1646)</f>
        <v>2025</v>
      </c>
      <c r="H1646" s="9" t="n">
        <f aca="false">G1646-F1646+1</f>
        <v>2</v>
      </c>
    </row>
    <row r="1647" customFormat="false" ht="15" hidden="false" customHeight="false" outlineLevel="0" collapsed="false">
      <c r="A1647" s="5" t="s">
        <v>2706</v>
      </c>
      <c r="B1647" s="5" t="s">
        <v>993</v>
      </c>
      <c r="C1647" s="7" t="n">
        <v>45660</v>
      </c>
      <c r="D1647" s="8" t="n">
        <v>65079</v>
      </c>
      <c r="E1647" s="5" t="s">
        <v>1060</v>
      </c>
      <c r="F1647" s="9" t="n">
        <f aca="false">YEAR(INDEX(Sinistres!$E$2:$E$1030,MATCH(B1647,Sinistres!$A$2:$A$1030,0)))</f>
        <v>2024</v>
      </c>
      <c r="G1647" s="9" t="n">
        <f aca="false">YEAR(C1647)</f>
        <v>2025</v>
      </c>
      <c r="H1647" s="9" t="n">
        <f aca="false">G1647-F1647+1</f>
        <v>2</v>
      </c>
    </row>
    <row r="1648" customFormat="false" ht="15" hidden="false" customHeight="false" outlineLevel="0" collapsed="false">
      <c r="A1648" s="5" t="s">
        <v>2707</v>
      </c>
      <c r="B1648" s="5" t="s">
        <v>993</v>
      </c>
      <c r="C1648" s="7" t="n">
        <v>45749</v>
      </c>
      <c r="D1648" s="8" t="n">
        <v>41141</v>
      </c>
      <c r="E1648" s="5" t="s">
        <v>1060</v>
      </c>
      <c r="F1648" s="9" t="n">
        <f aca="false">YEAR(INDEX(Sinistres!$E$2:$E$1030,MATCH(B1648,Sinistres!$A$2:$A$1030,0)))</f>
        <v>2024</v>
      </c>
      <c r="G1648" s="9" t="n">
        <f aca="false">YEAR(C1648)</f>
        <v>2025</v>
      </c>
      <c r="H1648" s="9" t="n">
        <f aca="false">G1648-F1648+1</f>
        <v>2</v>
      </c>
    </row>
    <row r="1649" customFormat="false" ht="15" hidden="false" customHeight="false" outlineLevel="0" collapsed="false">
      <c r="A1649" s="5" t="s">
        <v>2708</v>
      </c>
      <c r="B1649" s="5" t="s">
        <v>993</v>
      </c>
      <c r="C1649" s="7" t="n">
        <v>45829</v>
      </c>
      <c r="D1649" s="8" t="n">
        <v>54800</v>
      </c>
      <c r="E1649" s="5" t="s">
        <v>1060</v>
      </c>
      <c r="F1649" s="9" t="n">
        <f aca="false">YEAR(INDEX(Sinistres!$E$2:$E$1030,MATCH(B1649,Sinistres!$A$2:$A$1030,0)))</f>
        <v>2024</v>
      </c>
      <c r="G1649" s="9" t="n">
        <f aca="false">YEAR(C1649)</f>
        <v>2025</v>
      </c>
      <c r="H1649" s="9" t="n">
        <f aca="false">G1649-F1649+1</f>
        <v>2</v>
      </c>
    </row>
    <row r="1650" customFormat="false" ht="15" hidden="false" customHeight="false" outlineLevel="0" collapsed="false">
      <c r="A1650" s="5" t="s">
        <v>2709</v>
      </c>
      <c r="B1650" s="5" t="s">
        <v>994</v>
      </c>
      <c r="C1650" s="7" t="n">
        <v>45420</v>
      </c>
      <c r="D1650" s="8" t="n">
        <v>1285</v>
      </c>
      <c r="E1650" s="5" t="s">
        <v>1060</v>
      </c>
      <c r="F1650" s="9" t="n">
        <f aca="false">YEAR(INDEX(Sinistres!$E$2:$E$1030,MATCH(B1650,Sinistres!$A$2:$A$1030,0)))</f>
        <v>2024</v>
      </c>
      <c r="G1650" s="9" t="n">
        <f aca="false">YEAR(C1650)</f>
        <v>2024</v>
      </c>
      <c r="H1650" s="9" t="n">
        <f aca="false">G1650-F1650+1</f>
        <v>1</v>
      </c>
    </row>
    <row r="1651" customFormat="false" ht="15" hidden="false" customHeight="false" outlineLevel="0" collapsed="false">
      <c r="A1651" s="5" t="s">
        <v>2710</v>
      </c>
      <c r="B1651" s="5" t="s">
        <v>995</v>
      </c>
      <c r="C1651" s="7" t="n">
        <v>45513</v>
      </c>
      <c r="D1651" s="8" t="n">
        <v>5160</v>
      </c>
      <c r="E1651" s="5" t="s">
        <v>1060</v>
      </c>
      <c r="F1651" s="9" t="n">
        <f aca="false">YEAR(INDEX(Sinistres!$E$2:$E$1030,MATCH(B1651,Sinistres!$A$2:$A$1030,0)))</f>
        <v>2024</v>
      </c>
      <c r="G1651" s="9" t="n">
        <f aca="false">YEAR(C1651)</f>
        <v>2024</v>
      </c>
      <c r="H1651" s="9" t="n">
        <f aca="false">G1651-F1651+1</f>
        <v>1</v>
      </c>
    </row>
    <row r="1652" customFormat="false" ht="15" hidden="false" customHeight="false" outlineLevel="0" collapsed="false">
      <c r="A1652" s="5" t="s">
        <v>2711</v>
      </c>
      <c r="B1652" s="5" t="s">
        <v>996</v>
      </c>
      <c r="C1652" s="7" t="n">
        <v>45611</v>
      </c>
      <c r="D1652" s="8" t="n">
        <v>15653</v>
      </c>
      <c r="E1652" s="5" t="s">
        <v>1060</v>
      </c>
      <c r="F1652" s="9" t="n">
        <f aca="false">YEAR(INDEX(Sinistres!$E$2:$E$1030,MATCH(B1652,Sinistres!$A$2:$A$1030,0)))</f>
        <v>2024</v>
      </c>
      <c r="G1652" s="9" t="n">
        <f aca="false">YEAR(C1652)</f>
        <v>2024</v>
      </c>
      <c r="H1652" s="9" t="n">
        <f aca="false">G1652-F1652+1</f>
        <v>1</v>
      </c>
    </row>
    <row r="1653" customFormat="false" ht="15" hidden="false" customHeight="false" outlineLevel="0" collapsed="false">
      <c r="A1653" s="5" t="s">
        <v>2712</v>
      </c>
      <c r="B1653" s="5" t="s">
        <v>996</v>
      </c>
      <c r="C1653" s="7" t="n">
        <v>45770</v>
      </c>
      <c r="D1653" s="8" t="n">
        <v>22956</v>
      </c>
      <c r="E1653" s="5" t="s">
        <v>1060</v>
      </c>
      <c r="F1653" s="9" t="n">
        <f aca="false">YEAR(INDEX(Sinistres!$E$2:$E$1030,MATCH(B1653,Sinistres!$A$2:$A$1030,0)))</f>
        <v>2024</v>
      </c>
      <c r="G1653" s="9" t="n">
        <f aca="false">YEAR(C1653)</f>
        <v>2025</v>
      </c>
      <c r="H1653" s="9" t="n">
        <f aca="false">G1653-F1653+1</f>
        <v>2</v>
      </c>
    </row>
    <row r="1654" customFormat="false" ht="15" hidden="false" customHeight="false" outlineLevel="0" collapsed="false">
      <c r="A1654" s="5" t="s">
        <v>2713</v>
      </c>
      <c r="B1654" s="5" t="s">
        <v>996</v>
      </c>
      <c r="C1654" s="7" t="n">
        <v>46007</v>
      </c>
      <c r="D1654" s="8" t="n">
        <v>19960</v>
      </c>
      <c r="E1654" s="5" t="s">
        <v>1060</v>
      </c>
      <c r="F1654" s="9" t="n">
        <f aca="false">YEAR(INDEX(Sinistres!$E$2:$E$1030,MATCH(B1654,Sinistres!$A$2:$A$1030,0)))</f>
        <v>2024</v>
      </c>
      <c r="G1654" s="9" t="n">
        <f aca="false">YEAR(C1654)</f>
        <v>2025</v>
      </c>
      <c r="H1654" s="9" t="n">
        <f aca="false">G1654-F1654+1</f>
        <v>2</v>
      </c>
    </row>
    <row r="1655" customFormat="false" ht="15" hidden="false" customHeight="false" outlineLevel="0" collapsed="false">
      <c r="A1655" s="5" t="s">
        <v>2714</v>
      </c>
      <c r="B1655" s="5" t="s">
        <v>997</v>
      </c>
      <c r="C1655" s="7" t="n">
        <v>45478</v>
      </c>
      <c r="D1655" s="8" t="n">
        <v>98356</v>
      </c>
      <c r="E1655" s="5" t="s">
        <v>1060</v>
      </c>
      <c r="F1655" s="9" t="n">
        <f aca="false">YEAR(INDEX(Sinistres!$E$2:$E$1030,MATCH(B1655,Sinistres!$A$2:$A$1030,0)))</f>
        <v>2024</v>
      </c>
      <c r="G1655" s="9" t="n">
        <f aca="false">YEAR(C1655)</f>
        <v>2024</v>
      </c>
      <c r="H1655" s="9" t="n">
        <f aca="false">G1655-F1655+1</f>
        <v>1</v>
      </c>
    </row>
    <row r="1656" customFormat="false" ht="15" hidden="false" customHeight="false" outlineLevel="0" collapsed="false">
      <c r="A1656" s="5" t="s">
        <v>2715</v>
      </c>
      <c r="B1656" s="5" t="s">
        <v>997</v>
      </c>
      <c r="C1656" s="7" t="n">
        <v>45786</v>
      </c>
      <c r="D1656" s="8" t="n">
        <v>53919</v>
      </c>
      <c r="E1656" s="5" t="s">
        <v>1060</v>
      </c>
      <c r="F1656" s="9" t="n">
        <f aca="false">YEAR(INDEX(Sinistres!$E$2:$E$1030,MATCH(B1656,Sinistres!$A$2:$A$1030,0)))</f>
        <v>2024</v>
      </c>
      <c r="G1656" s="9" t="n">
        <f aca="false">YEAR(C1656)</f>
        <v>2025</v>
      </c>
      <c r="H1656" s="9" t="n">
        <f aca="false">G1656-F1656+1</f>
        <v>2</v>
      </c>
    </row>
    <row r="1657" customFormat="false" ht="15" hidden="false" customHeight="false" outlineLevel="0" collapsed="false">
      <c r="A1657" s="5" t="s">
        <v>2716</v>
      </c>
      <c r="B1657" s="5" t="s">
        <v>997</v>
      </c>
      <c r="C1657" s="7" t="n">
        <v>46003</v>
      </c>
      <c r="D1657" s="8" t="n">
        <v>153487</v>
      </c>
      <c r="E1657" s="5" t="s">
        <v>1060</v>
      </c>
      <c r="F1657" s="9" t="n">
        <f aca="false">YEAR(INDEX(Sinistres!$E$2:$E$1030,MATCH(B1657,Sinistres!$A$2:$A$1030,0)))</f>
        <v>2024</v>
      </c>
      <c r="G1657" s="9" t="n">
        <f aca="false">YEAR(C1657)</f>
        <v>2025</v>
      </c>
      <c r="H1657" s="9" t="n">
        <f aca="false">G1657-F1657+1</f>
        <v>2</v>
      </c>
    </row>
    <row r="1658" customFormat="false" ht="15" hidden="false" customHeight="false" outlineLevel="0" collapsed="false">
      <c r="A1658" s="5" t="s">
        <v>2717</v>
      </c>
      <c r="B1658" s="5" t="s">
        <v>998</v>
      </c>
      <c r="C1658" s="7" t="n">
        <v>45665</v>
      </c>
      <c r="D1658" s="8" t="n">
        <v>5186</v>
      </c>
      <c r="E1658" s="5" t="s">
        <v>1060</v>
      </c>
      <c r="F1658" s="9" t="n">
        <f aca="false">YEAR(INDEX(Sinistres!$E$2:$E$1030,MATCH(B1658,Sinistres!$A$2:$A$1030,0)))</f>
        <v>2024</v>
      </c>
      <c r="G1658" s="9" t="n">
        <f aca="false">YEAR(C1658)</f>
        <v>2025</v>
      </c>
      <c r="H1658" s="9" t="n">
        <f aca="false">G1658-F1658+1</f>
        <v>2</v>
      </c>
    </row>
    <row r="1659" customFormat="false" ht="15" hidden="false" customHeight="false" outlineLevel="0" collapsed="false">
      <c r="A1659" s="5" t="s">
        <v>2718</v>
      </c>
      <c r="B1659" s="5" t="s">
        <v>998</v>
      </c>
      <c r="C1659" s="7" t="n">
        <v>45751</v>
      </c>
      <c r="D1659" s="8" t="n">
        <v>4772</v>
      </c>
      <c r="E1659" s="5" t="s">
        <v>1060</v>
      </c>
      <c r="F1659" s="9" t="n">
        <f aca="false">YEAR(INDEX(Sinistres!$E$2:$E$1030,MATCH(B1659,Sinistres!$A$2:$A$1030,0)))</f>
        <v>2024</v>
      </c>
      <c r="G1659" s="9" t="n">
        <f aca="false">YEAR(C1659)</f>
        <v>2025</v>
      </c>
      <c r="H1659" s="9" t="n">
        <f aca="false">G1659-F1659+1</f>
        <v>2</v>
      </c>
    </row>
    <row r="1660" customFormat="false" ht="15" hidden="false" customHeight="false" outlineLevel="0" collapsed="false">
      <c r="A1660" s="5" t="s">
        <v>2719</v>
      </c>
      <c r="B1660" s="5" t="s">
        <v>999</v>
      </c>
      <c r="C1660" s="7" t="n">
        <v>45557</v>
      </c>
      <c r="D1660" s="8" t="n">
        <v>2435</v>
      </c>
      <c r="E1660" s="5" t="s">
        <v>1060</v>
      </c>
      <c r="F1660" s="9" t="n">
        <f aca="false">YEAR(INDEX(Sinistres!$E$2:$E$1030,MATCH(B1660,Sinistres!$A$2:$A$1030,0)))</f>
        <v>2024</v>
      </c>
      <c r="G1660" s="9" t="n">
        <f aca="false">YEAR(C1660)</f>
        <v>2024</v>
      </c>
      <c r="H1660" s="9" t="n">
        <f aca="false">G1660-F1660+1</f>
        <v>1</v>
      </c>
    </row>
    <row r="1661" customFormat="false" ht="15" hidden="false" customHeight="false" outlineLevel="0" collapsed="false">
      <c r="A1661" s="5" t="s">
        <v>2720</v>
      </c>
      <c r="B1661" s="5" t="s">
        <v>1000</v>
      </c>
      <c r="C1661" s="7" t="n">
        <v>45555</v>
      </c>
      <c r="D1661" s="8" t="n">
        <v>8015</v>
      </c>
      <c r="E1661" s="5" t="s">
        <v>1060</v>
      </c>
      <c r="F1661" s="9" t="n">
        <f aca="false">YEAR(INDEX(Sinistres!$E$2:$E$1030,MATCH(B1661,Sinistres!$A$2:$A$1030,0)))</f>
        <v>2024</v>
      </c>
      <c r="G1661" s="9" t="n">
        <f aca="false">YEAR(C1661)</f>
        <v>2024</v>
      </c>
      <c r="H1661" s="9" t="n">
        <f aca="false">G1661-F1661+1</f>
        <v>1</v>
      </c>
    </row>
    <row r="1662" customFormat="false" ht="15" hidden="false" customHeight="false" outlineLevel="0" collapsed="false">
      <c r="A1662" s="5" t="s">
        <v>2721</v>
      </c>
      <c r="B1662" s="5" t="s">
        <v>1001</v>
      </c>
      <c r="C1662" s="7" t="n">
        <v>45609</v>
      </c>
      <c r="D1662" s="8" t="n">
        <v>7075</v>
      </c>
      <c r="E1662" s="5" t="s">
        <v>1060</v>
      </c>
      <c r="F1662" s="9" t="n">
        <f aca="false">YEAR(INDEX(Sinistres!$E$2:$E$1030,MATCH(B1662,Sinistres!$A$2:$A$1030,0)))</f>
        <v>2024</v>
      </c>
      <c r="G1662" s="9" t="n">
        <f aca="false">YEAR(C1662)</f>
        <v>2024</v>
      </c>
      <c r="H1662" s="9" t="n">
        <f aca="false">G1662-F1662+1</f>
        <v>1</v>
      </c>
    </row>
    <row r="1663" customFormat="false" ht="15" hidden="false" customHeight="false" outlineLevel="0" collapsed="false">
      <c r="A1663" s="5" t="s">
        <v>2722</v>
      </c>
      <c r="B1663" s="5" t="s">
        <v>1001</v>
      </c>
      <c r="C1663" s="7" t="n">
        <v>45790</v>
      </c>
      <c r="D1663" s="8" t="n">
        <v>5785</v>
      </c>
      <c r="E1663" s="5" t="s">
        <v>1060</v>
      </c>
      <c r="F1663" s="9" t="n">
        <f aca="false">YEAR(INDEX(Sinistres!$E$2:$E$1030,MATCH(B1663,Sinistres!$A$2:$A$1030,0)))</f>
        <v>2024</v>
      </c>
      <c r="G1663" s="9" t="n">
        <f aca="false">YEAR(C1663)</f>
        <v>2025</v>
      </c>
      <c r="H1663" s="9" t="n">
        <f aca="false">G1663-F1663+1</f>
        <v>2</v>
      </c>
    </row>
    <row r="1664" customFormat="false" ht="15" hidden="false" customHeight="false" outlineLevel="0" collapsed="false">
      <c r="A1664" s="5" t="s">
        <v>2723</v>
      </c>
      <c r="B1664" s="5" t="s">
        <v>1001</v>
      </c>
      <c r="C1664" s="7" t="n">
        <v>45933</v>
      </c>
      <c r="D1664" s="8" t="n">
        <v>10064</v>
      </c>
      <c r="E1664" s="5" t="s">
        <v>1060</v>
      </c>
      <c r="F1664" s="9" t="n">
        <f aca="false">YEAR(INDEX(Sinistres!$E$2:$E$1030,MATCH(B1664,Sinistres!$A$2:$A$1030,0)))</f>
        <v>2024</v>
      </c>
      <c r="G1664" s="9" t="n">
        <f aca="false">YEAR(C1664)</f>
        <v>2025</v>
      </c>
      <c r="H1664" s="9" t="n">
        <f aca="false">G1664-F1664+1</f>
        <v>2</v>
      </c>
    </row>
    <row r="1665" customFormat="false" ht="15" hidden="false" customHeight="false" outlineLevel="0" collapsed="false">
      <c r="A1665" s="5" t="s">
        <v>2724</v>
      </c>
      <c r="B1665" s="5" t="s">
        <v>1003</v>
      </c>
      <c r="C1665" s="7" t="n">
        <v>45686</v>
      </c>
      <c r="D1665" s="8" t="n">
        <v>77759</v>
      </c>
      <c r="E1665" s="5" t="s">
        <v>1060</v>
      </c>
      <c r="F1665" s="9" t="n">
        <f aca="false">YEAR(INDEX(Sinistres!$E$2:$E$1030,MATCH(B1665,Sinistres!$A$2:$A$1030,0)))</f>
        <v>2024</v>
      </c>
      <c r="G1665" s="9" t="n">
        <f aca="false">YEAR(C1665)</f>
        <v>2025</v>
      </c>
      <c r="H1665" s="9" t="n">
        <f aca="false">G1665-F1665+1</f>
        <v>2</v>
      </c>
    </row>
    <row r="1666" customFormat="false" ht="15" hidden="false" customHeight="false" outlineLevel="0" collapsed="false">
      <c r="A1666" s="5" t="s">
        <v>2725</v>
      </c>
      <c r="B1666" s="5" t="s">
        <v>1003</v>
      </c>
      <c r="C1666" s="7" t="n">
        <v>45834</v>
      </c>
      <c r="D1666" s="8" t="n">
        <v>11906</v>
      </c>
      <c r="E1666" s="5" t="s">
        <v>1060</v>
      </c>
      <c r="F1666" s="9" t="n">
        <f aca="false">YEAR(INDEX(Sinistres!$E$2:$E$1030,MATCH(B1666,Sinistres!$A$2:$A$1030,0)))</f>
        <v>2024</v>
      </c>
      <c r="G1666" s="9" t="n">
        <f aca="false">YEAR(C1666)</f>
        <v>2025</v>
      </c>
      <c r="H1666" s="9" t="n">
        <f aca="false">G1666-F1666+1</f>
        <v>2</v>
      </c>
    </row>
    <row r="1667" customFormat="false" ht="15" hidden="false" customHeight="false" outlineLevel="0" collapsed="false">
      <c r="A1667" s="5" t="s">
        <v>2726</v>
      </c>
      <c r="B1667" s="5" t="s">
        <v>1008</v>
      </c>
      <c r="C1667" s="7" t="n">
        <v>45740</v>
      </c>
      <c r="D1667" s="8" t="n">
        <v>66062</v>
      </c>
      <c r="E1667" s="5" t="s">
        <v>1060</v>
      </c>
      <c r="F1667" s="9" t="n">
        <f aca="false">YEAR(INDEX(Sinistres!$E$2:$E$1030,MATCH(B1667,Sinistres!$A$2:$A$1030,0)))</f>
        <v>2025</v>
      </c>
      <c r="G1667" s="9" t="n">
        <f aca="false">YEAR(C1667)</f>
        <v>2025</v>
      </c>
      <c r="H1667" s="9" t="n">
        <f aca="false">G1667-F1667+1</f>
        <v>1</v>
      </c>
    </row>
    <row r="1668" customFormat="false" ht="15" hidden="false" customHeight="false" outlineLevel="0" collapsed="false">
      <c r="A1668" s="5" t="s">
        <v>2727</v>
      </c>
      <c r="B1668" s="5" t="s">
        <v>1008</v>
      </c>
      <c r="C1668" s="7" t="n">
        <v>45764</v>
      </c>
      <c r="D1668" s="8" t="n">
        <v>99661</v>
      </c>
      <c r="E1668" s="5" t="s">
        <v>1060</v>
      </c>
      <c r="F1668" s="9" t="n">
        <f aca="false">YEAR(INDEX(Sinistres!$E$2:$E$1030,MATCH(B1668,Sinistres!$A$2:$A$1030,0)))</f>
        <v>2025</v>
      </c>
      <c r="G1668" s="9" t="n">
        <f aca="false">YEAR(C1668)</f>
        <v>2025</v>
      </c>
      <c r="H1668" s="9" t="n">
        <f aca="false">G1668-F1668+1</f>
        <v>1</v>
      </c>
    </row>
    <row r="1669" customFormat="false" ht="15" hidden="false" customHeight="false" outlineLevel="0" collapsed="false">
      <c r="A1669" s="5" t="s">
        <v>2728</v>
      </c>
      <c r="B1669" s="5" t="s">
        <v>1009</v>
      </c>
      <c r="C1669" s="7" t="n">
        <v>45968</v>
      </c>
      <c r="D1669" s="8" t="n">
        <v>8567</v>
      </c>
      <c r="E1669" s="5" t="s">
        <v>1060</v>
      </c>
      <c r="F1669" s="9" t="n">
        <f aca="false">YEAR(INDEX(Sinistres!$E$2:$E$1030,MATCH(B1669,Sinistres!$A$2:$A$1030,0)))</f>
        <v>2025</v>
      </c>
      <c r="G1669" s="9" t="n">
        <f aca="false">YEAR(C1669)</f>
        <v>2025</v>
      </c>
      <c r="H1669" s="9" t="n">
        <f aca="false">G1669-F1669+1</f>
        <v>1</v>
      </c>
    </row>
    <row r="1670" customFormat="false" ht="15" hidden="false" customHeight="false" outlineLevel="0" collapsed="false">
      <c r="A1670" s="5" t="s">
        <v>2729</v>
      </c>
      <c r="B1670" s="5" t="s">
        <v>1010</v>
      </c>
      <c r="C1670" s="7" t="n">
        <v>45689</v>
      </c>
      <c r="D1670" s="8" t="n">
        <v>2792</v>
      </c>
      <c r="E1670" s="5" t="s">
        <v>1060</v>
      </c>
      <c r="F1670" s="9" t="n">
        <f aca="false">YEAR(INDEX(Sinistres!$E$2:$E$1030,MATCH(B1670,Sinistres!$A$2:$A$1030,0)))</f>
        <v>2025</v>
      </c>
      <c r="G1670" s="9" t="n">
        <f aca="false">YEAR(C1670)</f>
        <v>2025</v>
      </c>
      <c r="H1670" s="9" t="n">
        <f aca="false">G1670-F1670+1</f>
        <v>1</v>
      </c>
    </row>
    <row r="1671" customFormat="false" ht="15" hidden="false" customHeight="false" outlineLevel="0" collapsed="false">
      <c r="A1671" s="5" t="s">
        <v>2730</v>
      </c>
      <c r="B1671" s="5" t="s">
        <v>1011</v>
      </c>
      <c r="C1671" s="7" t="n">
        <v>45868</v>
      </c>
      <c r="D1671" s="8" t="n">
        <v>926</v>
      </c>
      <c r="E1671" s="5" t="s">
        <v>1060</v>
      </c>
      <c r="F1671" s="9" t="n">
        <f aca="false">YEAR(INDEX(Sinistres!$E$2:$E$1030,MATCH(B1671,Sinistres!$A$2:$A$1030,0)))</f>
        <v>2025</v>
      </c>
      <c r="G1671" s="9" t="n">
        <f aca="false">YEAR(C1671)</f>
        <v>2025</v>
      </c>
      <c r="H1671" s="9" t="n">
        <f aca="false">G1671-F1671+1</f>
        <v>1</v>
      </c>
    </row>
    <row r="1672" customFormat="false" ht="15" hidden="false" customHeight="false" outlineLevel="0" collapsed="false">
      <c r="A1672" s="5" t="s">
        <v>2731</v>
      </c>
      <c r="B1672" s="5" t="s">
        <v>1012</v>
      </c>
      <c r="C1672" s="7" t="n">
        <v>45877</v>
      </c>
      <c r="D1672" s="8" t="n">
        <v>37079</v>
      </c>
      <c r="E1672" s="5" t="s">
        <v>1060</v>
      </c>
      <c r="F1672" s="9" t="n">
        <f aca="false">YEAR(INDEX(Sinistres!$E$2:$E$1030,MATCH(B1672,Sinistres!$A$2:$A$1030,0)))</f>
        <v>2025</v>
      </c>
      <c r="G1672" s="9" t="n">
        <f aca="false">YEAR(C1672)</f>
        <v>2025</v>
      </c>
      <c r="H1672" s="9" t="n">
        <f aca="false">G1672-F1672+1</f>
        <v>1</v>
      </c>
    </row>
    <row r="1673" customFormat="false" ht="15" hidden="false" customHeight="false" outlineLevel="0" collapsed="false">
      <c r="A1673" s="5" t="s">
        <v>2732</v>
      </c>
      <c r="B1673" s="5" t="s">
        <v>1012</v>
      </c>
      <c r="C1673" s="7" t="n">
        <v>45918</v>
      </c>
      <c r="D1673" s="8" t="n">
        <v>8449</v>
      </c>
      <c r="E1673" s="5" t="s">
        <v>1060</v>
      </c>
      <c r="F1673" s="9" t="n">
        <f aca="false">YEAR(INDEX(Sinistres!$E$2:$E$1030,MATCH(B1673,Sinistres!$A$2:$A$1030,0)))</f>
        <v>2025</v>
      </c>
      <c r="G1673" s="9" t="n">
        <f aca="false">YEAR(C1673)</f>
        <v>2025</v>
      </c>
      <c r="H1673" s="9" t="n">
        <f aca="false">G1673-F1673+1</f>
        <v>1</v>
      </c>
    </row>
    <row r="1674" customFormat="false" ht="15" hidden="false" customHeight="false" outlineLevel="0" collapsed="false">
      <c r="A1674" s="5" t="s">
        <v>2733</v>
      </c>
      <c r="B1674" s="5" t="s">
        <v>1012</v>
      </c>
      <c r="C1674" s="7" t="n">
        <v>45962</v>
      </c>
      <c r="D1674" s="8" t="n">
        <v>18354</v>
      </c>
      <c r="E1674" s="5" t="s">
        <v>1060</v>
      </c>
      <c r="F1674" s="9" t="n">
        <f aca="false">YEAR(INDEX(Sinistres!$E$2:$E$1030,MATCH(B1674,Sinistres!$A$2:$A$1030,0)))</f>
        <v>2025</v>
      </c>
      <c r="G1674" s="9" t="n">
        <f aca="false">YEAR(C1674)</f>
        <v>2025</v>
      </c>
      <c r="H1674" s="9" t="n">
        <f aca="false">G1674-F1674+1</f>
        <v>1</v>
      </c>
    </row>
    <row r="1675" customFormat="false" ht="15" hidden="false" customHeight="false" outlineLevel="0" collapsed="false">
      <c r="A1675" s="5" t="s">
        <v>2734</v>
      </c>
      <c r="B1675" s="5" t="s">
        <v>1013</v>
      </c>
      <c r="C1675" s="7" t="n">
        <v>46011</v>
      </c>
      <c r="D1675" s="8" t="n">
        <v>7425</v>
      </c>
      <c r="E1675" s="5" t="s">
        <v>1060</v>
      </c>
      <c r="F1675" s="9" t="n">
        <f aca="false">YEAR(INDEX(Sinistres!$E$2:$E$1030,MATCH(B1675,Sinistres!$A$2:$A$1030,0)))</f>
        <v>2025</v>
      </c>
      <c r="G1675" s="9" t="n">
        <f aca="false">YEAR(C1675)</f>
        <v>2025</v>
      </c>
      <c r="H1675" s="9" t="n">
        <f aca="false">G1675-F1675+1</f>
        <v>1</v>
      </c>
    </row>
    <row r="1676" customFormat="false" ht="15" hidden="false" customHeight="false" outlineLevel="0" collapsed="false">
      <c r="A1676" s="5" t="s">
        <v>2735</v>
      </c>
      <c r="B1676" s="5" t="s">
        <v>1016</v>
      </c>
      <c r="C1676" s="7" t="n">
        <v>45843</v>
      </c>
      <c r="D1676" s="8" t="n">
        <v>5074</v>
      </c>
      <c r="E1676" s="5" t="s">
        <v>1060</v>
      </c>
      <c r="F1676" s="9" t="n">
        <f aca="false">YEAR(INDEX(Sinistres!$E$2:$E$1030,MATCH(B1676,Sinistres!$A$2:$A$1030,0)))</f>
        <v>2025</v>
      </c>
      <c r="G1676" s="9" t="n">
        <f aca="false">YEAR(C1676)</f>
        <v>2025</v>
      </c>
      <c r="H1676" s="9" t="n">
        <f aca="false">G1676-F1676+1</f>
        <v>1</v>
      </c>
    </row>
    <row r="1677" customFormat="false" ht="15" hidden="false" customHeight="false" outlineLevel="0" collapsed="false">
      <c r="A1677" s="5" t="s">
        <v>2736</v>
      </c>
      <c r="B1677" s="5" t="s">
        <v>1019</v>
      </c>
      <c r="C1677" s="7" t="n">
        <v>45987</v>
      </c>
      <c r="D1677" s="8" t="n">
        <v>16387</v>
      </c>
      <c r="E1677" s="5" t="s">
        <v>1060</v>
      </c>
      <c r="F1677" s="9" t="n">
        <f aca="false">YEAR(INDEX(Sinistres!$E$2:$E$1030,MATCH(B1677,Sinistres!$A$2:$A$1030,0)))</f>
        <v>2025</v>
      </c>
      <c r="G1677" s="9" t="n">
        <f aca="false">YEAR(C1677)</f>
        <v>2025</v>
      </c>
      <c r="H1677" s="9" t="n">
        <f aca="false">G1677-F1677+1</f>
        <v>1</v>
      </c>
    </row>
    <row r="1678" customFormat="false" ht="15" hidden="false" customHeight="false" outlineLevel="0" collapsed="false">
      <c r="A1678" s="5" t="s">
        <v>2737</v>
      </c>
      <c r="B1678" s="5" t="s">
        <v>1020</v>
      </c>
      <c r="C1678" s="7" t="n">
        <v>46002</v>
      </c>
      <c r="D1678" s="8" t="n">
        <v>9258</v>
      </c>
      <c r="E1678" s="5" t="s">
        <v>1060</v>
      </c>
      <c r="F1678" s="9" t="n">
        <f aca="false">YEAR(INDEX(Sinistres!$E$2:$E$1030,MATCH(B1678,Sinistres!$A$2:$A$1030,0)))</f>
        <v>2025</v>
      </c>
      <c r="G1678" s="9" t="n">
        <f aca="false">YEAR(C1678)</f>
        <v>2025</v>
      </c>
      <c r="H1678" s="9" t="n">
        <f aca="false">G1678-F1678+1</f>
        <v>1</v>
      </c>
    </row>
    <row r="1679" customFormat="false" ht="15" hidden="false" customHeight="false" outlineLevel="0" collapsed="false">
      <c r="A1679" s="5" t="s">
        <v>2738</v>
      </c>
      <c r="B1679" s="5" t="s">
        <v>1021</v>
      </c>
      <c r="C1679" s="7" t="n">
        <v>45938</v>
      </c>
      <c r="D1679" s="8" t="n">
        <v>14882</v>
      </c>
      <c r="E1679" s="5" t="s">
        <v>1060</v>
      </c>
      <c r="F1679" s="9" t="n">
        <f aca="false">YEAR(INDEX(Sinistres!$E$2:$E$1030,MATCH(B1679,Sinistres!$A$2:$A$1030,0)))</f>
        <v>2025</v>
      </c>
      <c r="G1679" s="9" t="n">
        <f aca="false">YEAR(C1679)</f>
        <v>2025</v>
      </c>
      <c r="H1679" s="9" t="n">
        <f aca="false">G1679-F1679+1</f>
        <v>1</v>
      </c>
    </row>
    <row r="1680" customFormat="false" ht="15" hidden="false" customHeight="false" outlineLevel="0" collapsed="false">
      <c r="A1680" s="5" t="s">
        <v>2739</v>
      </c>
      <c r="B1680" s="5" t="s">
        <v>1021</v>
      </c>
      <c r="C1680" s="7" t="n">
        <v>46004</v>
      </c>
      <c r="D1680" s="8" t="n">
        <v>13278</v>
      </c>
      <c r="E1680" s="5" t="s">
        <v>1060</v>
      </c>
      <c r="F1680" s="9" t="n">
        <f aca="false">YEAR(INDEX(Sinistres!$E$2:$E$1030,MATCH(B1680,Sinistres!$A$2:$A$1030,0)))</f>
        <v>2025</v>
      </c>
      <c r="G1680" s="9" t="n">
        <f aca="false">YEAR(C1680)</f>
        <v>2025</v>
      </c>
      <c r="H1680" s="9" t="n">
        <f aca="false">G1680-F1680+1</f>
        <v>1</v>
      </c>
    </row>
    <row r="1681" customFormat="false" ht="15" hidden="false" customHeight="false" outlineLevel="0" collapsed="false">
      <c r="A1681" s="5" t="s">
        <v>2740</v>
      </c>
      <c r="B1681" s="5" t="s">
        <v>1022</v>
      </c>
      <c r="C1681" s="7" t="n">
        <v>45800</v>
      </c>
      <c r="D1681" s="8" t="n">
        <v>15722</v>
      </c>
      <c r="E1681" s="5" t="s">
        <v>1060</v>
      </c>
      <c r="F1681" s="9" t="n">
        <f aca="false">YEAR(INDEX(Sinistres!$E$2:$E$1030,MATCH(B1681,Sinistres!$A$2:$A$1030,0)))</f>
        <v>2025</v>
      </c>
      <c r="G1681" s="9" t="n">
        <f aca="false">YEAR(C1681)</f>
        <v>2025</v>
      </c>
      <c r="H1681" s="9" t="n">
        <f aca="false">G1681-F1681+1</f>
        <v>1</v>
      </c>
    </row>
    <row r="1682" customFormat="false" ht="15" hidden="false" customHeight="false" outlineLevel="0" collapsed="false">
      <c r="A1682" s="5" t="s">
        <v>2741</v>
      </c>
      <c r="B1682" s="5" t="s">
        <v>1023</v>
      </c>
      <c r="C1682" s="7" t="n">
        <v>45758</v>
      </c>
      <c r="D1682" s="8" t="n">
        <v>7355</v>
      </c>
      <c r="E1682" s="5" t="s">
        <v>1060</v>
      </c>
      <c r="F1682" s="9" t="n">
        <f aca="false">YEAR(INDEX(Sinistres!$E$2:$E$1030,MATCH(B1682,Sinistres!$A$2:$A$1030,0)))</f>
        <v>2025</v>
      </c>
      <c r="G1682" s="9" t="n">
        <f aca="false">YEAR(C1682)</f>
        <v>2025</v>
      </c>
      <c r="H1682" s="9" t="n">
        <f aca="false">G1682-F1682+1</f>
        <v>1</v>
      </c>
    </row>
    <row r="1683" customFormat="false" ht="15" hidden="false" customHeight="false" outlineLevel="0" collapsed="false">
      <c r="A1683" s="5" t="s">
        <v>2742</v>
      </c>
      <c r="B1683" s="5" t="s">
        <v>1023</v>
      </c>
      <c r="C1683" s="7" t="n">
        <v>45925</v>
      </c>
      <c r="D1683" s="8" t="n">
        <v>23272</v>
      </c>
      <c r="E1683" s="5" t="s">
        <v>1060</v>
      </c>
      <c r="F1683" s="9" t="n">
        <f aca="false">YEAR(INDEX(Sinistres!$E$2:$E$1030,MATCH(B1683,Sinistres!$A$2:$A$1030,0)))</f>
        <v>2025</v>
      </c>
      <c r="G1683" s="9" t="n">
        <f aca="false">YEAR(C1683)</f>
        <v>2025</v>
      </c>
      <c r="H1683" s="9" t="n">
        <f aca="false">G1683-F1683+1</f>
        <v>1</v>
      </c>
    </row>
    <row r="1684" customFormat="false" ht="15" hidden="false" customHeight="false" outlineLevel="0" collapsed="false">
      <c r="A1684" s="5" t="s">
        <v>2743</v>
      </c>
      <c r="B1684" s="5" t="s">
        <v>1024</v>
      </c>
      <c r="C1684" s="7" t="n">
        <v>45927</v>
      </c>
      <c r="D1684" s="8" t="n">
        <v>62970</v>
      </c>
      <c r="E1684" s="5" t="s">
        <v>1060</v>
      </c>
      <c r="F1684" s="9" t="n">
        <f aca="false">YEAR(INDEX(Sinistres!$E$2:$E$1030,MATCH(B1684,Sinistres!$A$2:$A$1030,0)))</f>
        <v>2025</v>
      </c>
      <c r="G1684" s="9" t="n">
        <f aca="false">YEAR(C1684)</f>
        <v>2025</v>
      </c>
      <c r="H1684" s="9" t="n">
        <f aca="false">G1684-F1684+1</f>
        <v>1</v>
      </c>
    </row>
    <row r="1685" customFormat="false" ht="15" hidden="false" customHeight="false" outlineLevel="0" collapsed="false">
      <c r="A1685" s="5" t="s">
        <v>2744</v>
      </c>
      <c r="B1685" s="5" t="s">
        <v>1027</v>
      </c>
      <c r="C1685" s="7" t="n">
        <v>45803</v>
      </c>
      <c r="D1685" s="8" t="n">
        <v>17501</v>
      </c>
      <c r="E1685" s="5" t="s">
        <v>1060</v>
      </c>
      <c r="F1685" s="9" t="n">
        <f aca="false">YEAR(INDEX(Sinistres!$E$2:$E$1030,MATCH(B1685,Sinistres!$A$2:$A$1030,0)))</f>
        <v>2025</v>
      </c>
      <c r="G1685" s="9" t="n">
        <f aca="false">YEAR(C1685)</f>
        <v>2025</v>
      </c>
      <c r="H1685" s="9" t="n">
        <f aca="false">G1685-F1685+1</f>
        <v>1</v>
      </c>
    </row>
    <row r="1686" customFormat="false" ht="15" hidden="false" customHeight="false" outlineLevel="0" collapsed="false">
      <c r="A1686" s="5" t="s">
        <v>2745</v>
      </c>
      <c r="B1686" s="5" t="s">
        <v>1030</v>
      </c>
      <c r="C1686" s="7" t="n">
        <v>45964</v>
      </c>
      <c r="D1686" s="8" t="n">
        <v>3522</v>
      </c>
      <c r="E1686" s="5" t="s">
        <v>1060</v>
      </c>
      <c r="F1686" s="9" t="n">
        <f aca="false">YEAR(INDEX(Sinistres!$E$2:$E$1030,MATCH(B1686,Sinistres!$A$2:$A$1030,0)))</f>
        <v>2025</v>
      </c>
      <c r="G1686" s="9" t="n">
        <f aca="false">YEAR(C1686)</f>
        <v>2025</v>
      </c>
      <c r="H1686" s="9" t="n">
        <f aca="false">G1686-F1686+1</f>
        <v>1</v>
      </c>
    </row>
    <row r="1687" customFormat="false" ht="15" hidden="false" customHeight="false" outlineLevel="0" collapsed="false">
      <c r="A1687" s="5" t="s">
        <v>2746</v>
      </c>
      <c r="B1687" s="5" t="s">
        <v>1030</v>
      </c>
      <c r="C1687" s="7" t="n">
        <v>46007</v>
      </c>
      <c r="D1687" s="8" t="n">
        <v>10857</v>
      </c>
      <c r="E1687" s="5" t="s">
        <v>1060</v>
      </c>
      <c r="F1687" s="9" t="n">
        <f aca="false">YEAR(INDEX(Sinistres!$E$2:$E$1030,MATCH(B1687,Sinistres!$A$2:$A$1030,0)))</f>
        <v>2025</v>
      </c>
      <c r="G1687" s="9" t="n">
        <f aca="false">YEAR(C1687)</f>
        <v>2025</v>
      </c>
      <c r="H1687" s="9" t="n">
        <f aca="false">G1687-F1687+1</f>
        <v>1</v>
      </c>
    </row>
    <row r="1688" customFormat="false" ht="15" hidden="false" customHeight="false" outlineLevel="0" collapsed="false">
      <c r="A1688" s="5" t="s">
        <v>2747</v>
      </c>
      <c r="B1688" s="5" t="s">
        <v>1032</v>
      </c>
      <c r="C1688" s="7" t="n">
        <v>45762</v>
      </c>
      <c r="D1688" s="8" t="n">
        <v>17969</v>
      </c>
      <c r="E1688" s="5" t="s">
        <v>1060</v>
      </c>
      <c r="F1688" s="9" t="n">
        <f aca="false">YEAR(INDEX(Sinistres!$E$2:$E$1030,MATCH(B1688,Sinistres!$A$2:$A$1030,0)))</f>
        <v>2025</v>
      </c>
      <c r="G1688" s="9" t="n">
        <f aca="false">YEAR(C1688)</f>
        <v>2025</v>
      </c>
      <c r="H1688" s="9" t="n">
        <f aca="false">G1688-F1688+1</f>
        <v>1</v>
      </c>
    </row>
    <row r="1689" customFormat="false" ht="15" hidden="false" customHeight="false" outlineLevel="0" collapsed="false">
      <c r="A1689" s="5" t="s">
        <v>2748</v>
      </c>
      <c r="B1689" s="5" t="s">
        <v>1033</v>
      </c>
      <c r="C1689" s="7" t="n">
        <v>45807</v>
      </c>
      <c r="D1689" s="8" t="n">
        <v>18101</v>
      </c>
      <c r="E1689" s="5" t="s">
        <v>1060</v>
      </c>
      <c r="F1689" s="9" t="n">
        <f aca="false">YEAR(INDEX(Sinistres!$E$2:$E$1030,MATCH(B1689,Sinistres!$A$2:$A$1030,0)))</f>
        <v>2025</v>
      </c>
      <c r="G1689" s="9" t="n">
        <f aca="false">YEAR(C1689)</f>
        <v>2025</v>
      </c>
      <c r="H1689" s="9" t="n">
        <f aca="false">G1689-F1689+1</f>
        <v>1</v>
      </c>
    </row>
    <row r="1690" customFormat="false" ht="15" hidden="false" customHeight="false" outlineLevel="0" collapsed="false">
      <c r="A1690" s="5" t="s">
        <v>2749</v>
      </c>
      <c r="B1690" s="5" t="s">
        <v>1033</v>
      </c>
      <c r="C1690" s="7" t="n">
        <v>45925</v>
      </c>
      <c r="D1690" s="8" t="n">
        <v>20273</v>
      </c>
      <c r="E1690" s="5" t="s">
        <v>1060</v>
      </c>
      <c r="F1690" s="9" t="n">
        <f aca="false">YEAR(INDEX(Sinistres!$E$2:$E$1030,MATCH(B1690,Sinistres!$A$2:$A$1030,0)))</f>
        <v>2025</v>
      </c>
      <c r="G1690" s="9" t="n">
        <f aca="false">YEAR(C1690)</f>
        <v>2025</v>
      </c>
      <c r="H1690" s="9" t="n">
        <f aca="false">G1690-F1690+1</f>
        <v>1</v>
      </c>
    </row>
    <row r="1691" customFormat="false" ht="15" hidden="false" customHeight="false" outlineLevel="0" collapsed="false">
      <c r="A1691" s="5" t="s">
        <v>2750</v>
      </c>
      <c r="B1691" s="5" t="s">
        <v>1034</v>
      </c>
      <c r="C1691" s="7" t="n">
        <v>45962</v>
      </c>
      <c r="D1691" s="8" t="n">
        <v>22030</v>
      </c>
      <c r="E1691" s="5" t="s">
        <v>1060</v>
      </c>
      <c r="F1691" s="9" t="n">
        <f aca="false">YEAR(INDEX(Sinistres!$E$2:$E$1030,MATCH(B1691,Sinistres!$A$2:$A$1030,0)))</f>
        <v>2025</v>
      </c>
      <c r="G1691" s="9" t="n">
        <f aca="false">YEAR(C1691)</f>
        <v>2025</v>
      </c>
      <c r="H1691" s="9" t="n">
        <f aca="false">G1691-F1691+1</f>
        <v>1</v>
      </c>
    </row>
    <row r="1692" customFormat="false" ht="15" hidden="false" customHeight="false" outlineLevel="0" collapsed="false">
      <c r="A1692" s="5" t="s">
        <v>2751</v>
      </c>
      <c r="B1692" s="5" t="s">
        <v>1036</v>
      </c>
      <c r="C1692" s="7" t="n">
        <v>45868</v>
      </c>
      <c r="D1692" s="8" t="n">
        <v>128299</v>
      </c>
      <c r="E1692" s="5" t="s">
        <v>1060</v>
      </c>
      <c r="F1692" s="9" t="n">
        <f aca="false">YEAR(INDEX(Sinistres!$E$2:$E$1030,MATCH(B1692,Sinistres!$A$2:$A$1030,0)))</f>
        <v>2025</v>
      </c>
      <c r="G1692" s="9" t="n">
        <f aca="false">YEAR(C1692)</f>
        <v>2025</v>
      </c>
      <c r="H1692" s="9" t="n">
        <f aca="false">G1692-F1692+1</f>
        <v>1</v>
      </c>
    </row>
    <row r="1693" customFormat="false" ht="15" hidden="false" customHeight="false" outlineLevel="0" collapsed="false">
      <c r="A1693" s="5" t="s">
        <v>2752</v>
      </c>
      <c r="B1693" s="5" t="s">
        <v>1036</v>
      </c>
      <c r="C1693" s="7" t="n">
        <v>45980</v>
      </c>
      <c r="D1693" s="8" t="n">
        <v>76247</v>
      </c>
      <c r="E1693" s="5" t="s">
        <v>1060</v>
      </c>
      <c r="F1693" s="9" t="n">
        <f aca="false">YEAR(INDEX(Sinistres!$E$2:$E$1030,MATCH(B1693,Sinistres!$A$2:$A$1030,0)))</f>
        <v>2025</v>
      </c>
      <c r="G1693" s="9" t="n">
        <f aca="false">YEAR(C1693)</f>
        <v>2025</v>
      </c>
      <c r="H1693" s="9" t="n">
        <f aca="false">G1693-F1693+1</f>
        <v>1</v>
      </c>
    </row>
    <row r="1694" customFormat="false" ht="15" hidden="false" customHeight="false" outlineLevel="0" collapsed="false">
      <c r="A1694" s="5" t="s">
        <v>2753</v>
      </c>
      <c r="B1694" s="5" t="s">
        <v>1037</v>
      </c>
      <c r="C1694" s="7" t="n">
        <v>45783</v>
      </c>
      <c r="D1694" s="8" t="n">
        <v>7202</v>
      </c>
      <c r="E1694" s="5" t="s">
        <v>1060</v>
      </c>
      <c r="F1694" s="9" t="n">
        <f aca="false">YEAR(INDEX(Sinistres!$E$2:$E$1030,MATCH(B1694,Sinistres!$A$2:$A$1030,0)))</f>
        <v>2025</v>
      </c>
      <c r="G1694" s="9" t="n">
        <f aca="false">YEAR(C1694)</f>
        <v>2025</v>
      </c>
      <c r="H1694" s="9" t="n">
        <f aca="false">G1694-F1694+1</f>
        <v>1</v>
      </c>
    </row>
    <row r="1695" customFormat="false" ht="15" hidden="false" customHeight="false" outlineLevel="0" collapsed="false">
      <c r="A1695" s="5" t="s">
        <v>2754</v>
      </c>
      <c r="B1695" s="5" t="s">
        <v>1039</v>
      </c>
      <c r="C1695" s="7" t="n">
        <v>45858</v>
      </c>
      <c r="D1695" s="8" t="n">
        <v>403</v>
      </c>
      <c r="E1695" s="5" t="s">
        <v>1060</v>
      </c>
      <c r="F1695" s="9" t="n">
        <f aca="false">YEAR(INDEX(Sinistres!$E$2:$E$1030,MATCH(B1695,Sinistres!$A$2:$A$1030,0)))</f>
        <v>2025</v>
      </c>
      <c r="G1695" s="9" t="n">
        <f aca="false">YEAR(C1695)</f>
        <v>2025</v>
      </c>
      <c r="H1695" s="9" t="n">
        <f aca="false">G1695-F1695+1</f>
        <v>1</v>
      </c>
    </row>
    <row r="1696" customFormat="false" ht="15" hidden="false" customHeight="false" outlineLevel="0" collapsed="false">
      <c r="A1696" s="5" t="s">
        <v>2755</v>
      </c>
      <c r="B1696" s="5" t="s">
        <v>1039</v>
      </c>
      <c r="C1696" s="7" t="n">
        <v>45874</v>
      </c>
      <c r="D1696" s="8" t="n">
        <v>1394</v>
      </c>
      <c r="E1696" s="5" t="s">
        <v>1060</v>
      </c>
      <c r="F1696" s="9" t="n">
        <f aca="false">YEAR(INDEX(Sinistres!$E$2:$E$1030,MATCH(B1696,Sinistres!$A$2:$A$1030,0)))</f>
        <v>2025</v>
      </c>
      <c r="G1696" s="9" t="n">
        <f aca="false">YEAR(C1696)</f>
        <v>2025</v>
      </c>
      <c r="H1696" s="9" t="n">
        <f aca="false">G1696-F1696+1</f>
        <v>1</v>
      </c>
    </row>
    <row r="1697" customFormat="false" ht="15" hidden="false" customHeight="false" outlineLevel="0" collapsed="false">
      <c r="A1697" s="5" t="s">
        <v>2756</v>
      </c>
      <c r="B1697" s="5" t="s">
        <v>1040</v>
      </c>
      <c r="C1697" s="7" t="n">
        <v>45779</v>
      </c>
      <c r="D1697" s="8" t="n">
        <v>16378</v>
      </c>
      <c r="E1697" s="5" t="s">
        <v>1060</v>
      </c>
      <c r="F1697" s="9" t="n">
        <f aca="false">YEAR(INDEX(Sinistres!$E$2:$E$1030,MATCH(B1697,Sinistres!$A$2:$A$1030,0)))</f>
        <v>2025</v>
      </c>
      <c r="G1697" s="9" t="n">
        <f aca="false">YEAR(C1697)</f>
        <v>2025</v>
      </c>
      <c r="H1697" s="9" t="n">
        <f aca="false">G1697-F1697+1</f>
        <v>1</v>
      </c>
    </row>
    <row r="1698" customFormat="false" ht="15" hidden="false" customHeight="false" outlineLevel="0" collapsed="false">
      <c r="A1698" s="5" t="s">
        <v>2757</v>
      </c>
      <c r="B1698" s="5" t="s">
        <v>1040</v>
      </c>
      <c r="C1698" s="7" t="n">
        <v>45868</v>
      </c>
      <c r="D1698" s="8" t="n">
        <v>24775</v>
      </c>
      <c r="E1698" s="5" t="s">
        <v>1060</v>
      </c>
      <c r="F1698" s="9" t="n">
        <f aca="false">YEAR(INDEX(Sinistres!$E$2:$E$1030,MATCH(B1698,Sinistres!$A$2:$A$1030,0)))</f>
        <v>2025</v>
      </c>
      <c r="G1698" s="9" t="n">
        <f aca="false">YEAR(C1698)</f>
        <v>2025</v>
      </c>
      <c r="H1698" s="9" t="n">
        <f aca="false">G1698-F1698+1</f>
        <v>1</v>
      </c>
    </row>
    <row r="1699" customFormat="false" ht="15" hidden="false" customHeight="false" outlineLevel="0" collapsed="false">
      <c r="A1699" s="5" t="s">
        <v>2758</v>
      </c>
      <c r="B1699" s="5" t="s">
        <v>1040</v>
      </c>
      <c r="C1699" s="7" t="n">
        <v>45919</v>
      </c>
      <c r="D1699" s="8" t="n">
        <v>2907</v>
      </c>
      <c r="E1699" s="5" t="s">
        <v>1060</v>
      </c>
      <c r="F1699" s="9" t="n">
        <f aca="false">YEAR(INDEX(Sinistres!$E$2:$E$1030,MATCH(B1699,Sinistres!$A$2:$A$1030,0)))</f>
        <v>2025</v>
      </c>
      <c r="G1699" s="9" t="n">
        <f aca="false">YEAR(C1699)</f>
        <v>2025</v>
      </c>
      <c r="H1699" s="9" t="n">
        <f aca="false">G1699-F1699+1</f>
        <v>1</v>
      </c>
    </row>
    <row r="1700" customFormat="false" ht="15" hidden="false" customHeight="false" outlineLevel="0" collapsed="false">
      <c r="A1700" s="5" t="s">
        <v>2759</v>
      </c>
      <c r="B1700" s="5" t="s">
        <v>1041</v>
      </c>
      <c r="C1700" s="7" t="n">
        <v>46008</v>
      </c>
      <c r="D1700" s="8" t="n">
        <v>13337</v>
      </c>
      <c r="E1700" s="5" t="s">
        <v>1060</v>
      </c>
      <c r="F1700" s="9" t="n">
        <f aca="false">YEAR(INDEX(Sinistres!$E$2:$E$1030,MATCH(B1700,Sinistres!$A$2:$A$1030,0)))</f>
        <v>2025</v>
      </c>
      <c r="G1700" s="9" t="n">
        <f aca="false">YEAR(C1700)</f>
        <v>2025</v>
      </c>
      <c r="H1700" s="9" t="n">
        <f aca="false">G1700-F1700+1</f>
        <v>1</v>
      </c>
    </row>
    <row r="1701" customFormat="false" ht="15" hidden="false" customHeight="false" outlineLevel="0" collapsed="false">
      <c r="A1701" s="5" t="s">
        <v>2760</v>
      </c>
      <c r="B1701" s="5" t="s">
        <v>1042</v>
      </c>
      <c r="C1701" s="7" t="n">
        <v>45991</v>
      </c>
      <c r="D1701" s="8" t="n">
        <v>46780</v>
      </c>
      <c r="E1701" s="5" t="s">
        <v>1060</v>
      </c>
      <c r="F1701" s="9" t="n">
        <f aca="false">YEAR(INDEX(Sinistres!$E$2:$E$1030,MATCH(B1701,Sinistres!$A$2:$A$1030,0)))</f>
        <v>2025</v>
      </c>
      <c r="G1701" s="9" t="n">
        <f aca="false">YEAR(C1701)</f>
        <v>2025</v>
      </c>
      <c r="H1701" s="9" t="n">
        <f aca="false">G1701-F1701+1</f>
        <v>1</v>
      </c>
    </row>
    <row r="1702" customFormat="false" ht="15" hidden="false" customHeight="false" outlineLevel="0" collapsed="false">
      <c r="A1702" s="5" t="s">
        <v>2761</v>
      </c>
      <c r="B1702" s="5" t="s">
        <v>1043</v>
      </c>
      <c r="C1702" s="7" t="n">
        <v>45900</v>
      </c>
      <c r="D1702" s="8" t="n">
        <v>22648</v>
      </c>
      <c r="E1702" s="5" t="s">
        <v>1060</v>
      </c>
      <c r="F1702" s="9" t="n">
        <f aca="false">YEAR(INDEX(Sinistres!$E$2:$E$1030,MATCH(B1702,Sinistres!$A$2:$A$1030,0)))</f>
        <v>2025</v>
      </c>
      <c r="G1702" s="9" t="n">
        <f aca="false">YEAR(C1702)</f>
        <v>2025</v>
      </c>
      <c r="H1702" s="9" t="n">
        <f aca="false">G1702-F1702+1</f>
        <v>1</v>
      </c>
    </row>
    <row r="1703" customFormat="false" ht="15" hidden="false" customHeight="false" outlineLevel="0" collapsed="false">
      <c r="A1703" s="5" t="s">
        <v>2762</v>
      </c>
      <c r="B1703" s="5" t="s">
        <v>1043</v>
      </c>
      <c r="C1703" s="7" t="n">
        <v>45912</v>
      </c>
      <c r="D1703" s="8" t="n">
        <v>11118</v>
      </c>
      <c r="E1703" s="5" t="s">
        <v>1060</v>
      </c>
      <c r="F1703" s="9" t="n">
        <f aca="false">YEAR(INDEX(Sinistres!$E$2:$E$1030,MATCH(B1703,Sinistres!$A$2:$A$1030,0)))</f>
        <v>2025</v>
      </c>
      <c r="G1703" s="9" t="n">
        <f aca="false">YEAR(C1703)</f>
        <v>2025</v>
      </c>
      <c r="H1703" s="9" t="n">
        <f aca="false">G1703-F1703+1</f>
        <v>1</v>
      </c>
    </row>
    <row r="1704" customFormat="false" ht="15" hidden="false" customHeight="false" outlineLevel="0" collapsed="false">
      <c r="A1704" s="5" t="s">
        <v>2763</v>
      </c>
      <c r="B1704" s="5" t="s">
        <v>1044</v>
      </c>
      <c r="C1704" s="7" t="n">
        <v>45924</v>
      </c>
      <c r="D1704" s="8" t="n">
        <v>34842</v>
      </c>
      <c r="E1704" s="5" t="s">
        <v>1060</v>
      </c>
      <c r="F1704" s="9" t="n">
        <f aca="false">YEAR(INDEX(Sinistres!$E$2:$E$1030,MATCH(B1704,Sinistres!$A$2:$A$1030,0)))</f>
        <v>2025</v>
      </c>
      <c r="G1704" s="9" t="n">
        <f aca="false">YEAR(C1704)</f>
        <v>2025</v>
      </c>
      <c r="H1704" s="9" t="n">
        <f aca="false">G1704-F1704+1</f>
        <v>1</v>
      </c>
    </row>
    <row r="1705" customFormat="false" ht="15" hidden="false" customHeight="false" outlineLevel="0" collapsed="false">
      <c r="A1705" s="5" t="s">
        <v>2764</v>
      </c>
      <c r="B1705" s="5" t="s">
        <v>1046</v>
      </c>
      <c r="C1705" s="7" t="n">
        <v>46013</v>
      </c>
      <c r="D1705" s="8" t="n">
        <v>9179</v>
      </c>
      <c r="E1705" s="5" t="s">
        <v>1060</v>
      </c>
      <c r="F1705" s="9" t="n">
        <f aca="false">YEAR(INDEX(Sinistres!$E$2:$E$1030,MATCH(B1705,Sinistres!$A$2:$A$1030,0)))</f>
        <v>2025</v>
      </c>
      <c r="G1705" s="9" t="n">
        <f aca="false">YEAR(C1705)</f>
        <v>2025</v>
      </c>
      <c r="H1705" s="9" t="n">
        <f aca="false">G1705-F1705+1</f>
        <v>1</v>
      </c>
    </row>
    <row r="1706" customFormat="false" ht="15" hidden="false" customHeight="false" outlineLevel="0" collapsed="false">
      <c r="A1706" s="5" t="s">
        <v>2765</v>
      </c>
      <c r="B1706" s="5" t="s">
        <v>1048</v>
      </c>
      <c r="C1706" s="7" t="n">
        <v>46021</v>
      </c>
      <c r="D1706" s="8" t="n">
        <v>1488</v>
      </c>
      <c r="E1706" s="5" t="s">
        <v>1060</v>
      </c>
      <c r="F1706" s="9" t="n">
        <f aca="false">YEAR(INDEX(Sinistres!$E$2:$E$1030,MATCH(B1706,Sinistres!$A$2:$A$1030,0)))</f>
        <v>2025</v>
      </c>
      <c r="G1706" s="9" t="n">
        <f aca="false">YEAR(C1706)</f>
        <v>2025</v>
      </c>
      <c r="H1706" s="9" t="n">
        <f aca="false">G1706-F1706+1</f>
        <v>1</v>
      </c>
    </row>
    <row r="1707" customFormat="false" ht="15" hidden="false" customHeight="false" outlineLevel="0" collapsed="false">
      <c r="A1707" s="5" t="s">
        <v>2766</v>
      </c>
      <c r="B1707" s="5" t="s">
        <v>1051</v>
      </c>
      <c r="C1707" s="7" t="n">
        <v>45832</v>
      </c>
      <c r="D1707" s="8" t="n">
        <v>13447</v>
      </c>
      <c r="E1707" s="5" t="s">
        <v>1060</v>
      </c>
      <c r="F1707" s="9" t="n">
        <f aca="false">YEAR(INDEX(Sinistres!$E$2:$E$1030,MATCH(B1707,Sinistres!$A$2:$A$1030,0)))</f>
        <v>2025</v>
      </c>
      <c r="G1707" s="9" t="n">
        <f aca="false">YEAR(C1707)</f>
        <v>2025</v>
      </c>
      <c r="H1707" s="9" t="n">
        <f aca="false">G1707-F1707+1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11" min="2" style="0" width="13"/>
  </cols>
  <sheetData>
    <row r="1" customFormat="false" ht="15" hidden="false" customHeight="false" outlineLevel="0" collapsed="false">
      <c r="A1" s="10" t="s">
        <v>2767</v>
      </c>
    </row>
    <row r="2" customFormat="false" ht="15" hidden="false" customHeight="false" outlineLevel="0" collapsed="false">
      <c r="A2" s="4" t="s">
        <v>2768</v>
      </c>
      <c r="B2" s="4" t="s">
        <v>2769</v>
      </c>
      <c r="C2" s="4" t="s">
        <v>2770</v>
      </c>
      <c r="D2" s="4" t="s">
        <v>2771</v>
      </c>
      <c r="E2" s="4" t="s">
        <v>2772</v>
      </c>
      <c r="F2" s="4" t="s">
        <v>2773</v>
      </c>
      <c r="G2" s="4" t="s">
        <v>2774</v>
      </c>
      <c r="H2" s="4" t="s">
        <v>2775</v>
      </c>
      <c r="I2" s="4" t="s">
        <v>2776</v>
      </c>
      <c r="J2" s="4" t="s">
        <v>2777</v>
      </c>
      <c r="K2" s="4" t="s">
        <v>2778</v>
      </c>
    </row>
    <row r="3" customFormat="false" ht="15" hidden="false" customHeight="false" outlineLevel="0" collapsed="false">
      <c r="A3" s="10" t="n">
        <v>2016</v>
      </c>
      <c r="B3" s="11" t="n">
        <f aca="false">SUMIFS(Règlements!$D$2:$D$1707,Règlements!$F$2:$F$1707,$A3,Règlements!$H$2:$H$1707,1)</f>
        <v>967038</v>
      </c>
      <c r="C3" s="11" t="n">
        <f aca="false">SUMIFS(Règlements!$D$2:$D$1707,Règlements!$F$2:$F$1707,$A3,Règlements!$H$2:$H$1707,2)</f>
        <v>1356616</v>
      </c>
      <c r="D3" s="11" t="n">
        <f aca="false">SUMIFS(Règlements!$D$2:$D$1707,Règlements!$F$2:$F$1707,$A3,Règlements!$H$2:$H$1707,3)</f>
        <v>438676</v>
      </c>
      <c r="E3" s="11" t="n">
        <f aca="false">SUMIFS(Règlements!$D$2:$D$1707,Règlements!$F$2:$F$1707,$A3,Règlements!$H$2:$H$1707,4)</f>
        <v>71143</v>
      </c>
      <c r="F3" s="11" t="n">
        <f aca="false">SUMIFS(Règlements!$D$2:$D$1707,Règlements!$F$2:$F$1707,$A3,Règlements!$H$2:$H$1707,5)</f>
        <v>0</v>
      </c>
      <c r="G3" s="11" t="n">
        <f aca="false">SUMIFS(Règlements!$D$2:$D$1707,Règlements!$F$2:$F$1707,$A3,Règlements!$H$2:$H$1707,6)</f>
        <v>-56112</v>
      </c>
      <c r="H3" s="11" t="n">
        <f aca="false">SUMIFS(Règlements!$D$2:$D$1707,Règlements!$F$2:$F$1707,$A3,Règlements!$H$2:$H$1707,7)</f>
        <v>0</v>
      </c>
      <c r="I3" s="11" t="n">
        <f aca="false">SUMIFS(Règlements!$D$2:$D$1707,Règlements!$F$2:$F$1707,$A3,Règlements!$H$2:$H$1707,8)</f>
        <v>0</v>
      </c>
      <c r="J3" s="11" t="n">
        <f aca="false">SUMIFS(Règlements!$D$2:$D$1707,Règlements!$F$2:$F$1707,$A3,Règlements!$H$2:$H$1707,9)</f>
        <v>0</v>
      </c>
      <c r="K3" s="11" t="n">
        <f aca="false">SUMIFS(Règlements!$D$2:$D$1707,Règlements!$F$2:$F$1707,$A3,Règlements!$H$2:$H$1707,10)</f>
        <v>0</v>
      </c>
    </row>
    <row r="4" customFormat="false" ht="15" hidden="false" customHeight="false" outlineLevel="0" collapsed="false">
      <c r="A4" s="10" t="n">
        <v>2017</v>
      </c>
      <c r="B4" s="11" t="n">
        <f aca="false">SUMIFS(Règlements!$D$2:$D$1707,Règlements!$F$2:$F$1707,$A4,Règlements!$H$2:$H$1707,1)</f>
        <v>978212</v>
      </c>
      <c r="C4" s="11" t="n">
        <f aca="false">SUMIFS(Règlements!$D$2:$D$1707,Règlements!$F$2:$F$1707,$A4,Règlements!$H$2:$H$1707,2)</f>
        <v>1334952</v>
      </c>
      <c r="D4" s="11" t="n">
        <f aca="false">SUMIFS(Règlements!$D$2:$D$1707,Règlements!$F$2:$F$1707,$A4,Règlements!$H$2:$H$1707,3)</f>
        <v>1180767</v>
      </c>
      <c r="E4" s="11" t="n">
        <f aca="false">SUMIFS(Règlements!$D$2:$D$1707,Règlements!$F$2:$F$1707,$A4,Règlements!$H$2:$H$1707,4)</f>
        <v>616859</v>
      </c>
      <c r="F4" s="11" t="n">
        <f aca="false">SUMIFS(Règlements!$D$2:$D$1707,Règlements!$F$2:$F$1707,$A4,Règlements!$H$2:$H$1707,5)</f>
        <v>84886</v>
      </c>
      <c r="G4" s="11" t="n">
        <f aca="false">SUMIFS(Règlements!$D$2:$D$1707,Règlements!$F$2:$F$1707,$A4,Règlements!$H$2:$H$1707,6)</f>
        <v>112401</v>
      </c>
      <c r="H4" s="11" t="n">
        <f aca="false">SUMIFS(Règlements!$D$2:$D$1707,Règlements!$F$2:$F$1707,$A4,Règlements!$H$2:$H$1707,7)</f>
        <v>0</v>
      </c>
      <c r="I4" s="11" t="n">
        <f aca="false">SUMIFS(Règlements!$D$2:$D$1707,Règlements!$F$2:$F$1707,$A4,Règlements!$H$2:$H$1707,8)</f>
        <v>0</v>
      </c>
      <c r="J4" s="11" t="n">
        <f aca="false">SUMIFS(Règlements!$D$2:$D$1707,Règlements!$F$2:$F$1707,$A4,Règlements!$H$2:$H$1707,9)</f>
        <v>0</v>
      </c>
      <c r="K4" s="12"/>
    </row>
    <row r="5" customFormat="false" ht="15" hidden="false" customHeight="false" outlineLevel="0" collapsed="false">
      <c r="A5" s="10" t="n">
        <v>2018</v>
      </c>
      <c r="B5" s="11" t="n">
        <f aca="false">SUMIFS(Règlements!$D$2:$D$1707,Règlements!$F$2:$F$1707,$A5,Règlements!$H$2:$H$1707,1)</f>
        <v>1258681</v>
      </c>
      <c r="C5" s="11" t="n">
        <f aca="false">SUMIFS(Règlements!$D$2:$D$1707,Règlements!$F$2:$F$1707,$A5,Règlements!$H$2:$H$1707,2)</f>
        <v>1913453</v>
      </c>
      <c r="D5" s="11" t="n">
        <f aca="false">SUMIFS(Règlements!$D$2:$D$1707,Règlements!$F$2:$F$1707,$A5,Règlements!$H$2:$H$1707,3)</f>
        <v>1101015</v>
      </c>
      <c r="E5" s="11" t="n">
        <f aca="false">SUMIFS(Règlements!$D$2:$D$1707,Règlements!$F$2:$F$1707,$A5,Règlements!$H$2:$H$1707,4)</f>
        <v>526453</v>
      </c>
      <c r="F5" s="11" t="n">
        <f aca="false">SUMIFS(Règlements!$D$2:$D$1707,Règlements!$F$2:$F$1707,$A5,Règlements!$H$2:$H$1707,5)</f>
        <v>270984</v>
      </c>
      <c r="G5" s="11" t="n">
        <f aca="false">SUMIFS(Règlements!$D$2:$D$1707,Règlements!$F$2:$F$1707,$A5,Règlements!$H$2:$H$1707,6)</f>
        <v>-46741</v>
      </c>
      <c r="H5" s="11" t="n">
        <f aca="false">SUMIFS(Règlements!$D$2:$D$1707,Règlements!$F$2:$F$1707,$A5,Règlements!$H$2:$H$1707,7)</f>
        <v>157441</v>
      </c>
      <c r="I5" s="11" t="n">
        <f aca="false">SUMIFS(Règlements!$D$2:$D$1707,Règlements!$F$2:$F$1707,$A5,Règlements!$H$2:$H$1707,8)</f>
        <v>40858</v>
      </c>
      <c r="J5" s="12"/>
      <c r="K5" s="12"/>
    </row>
    <row r="6" customFormat="false" ht="15" hidden="false" customHeight="false" outlineLevel="0" collapsed="false">
      <c r="A6" s="10" t="n">
        <v>2019</v>
      </c>
      <c r="B6" s="11" t="n">
        <f aca="false">SUMIFS(Règlements!$D$2:$D$1707,Règlements!$F$2:$F$1707,$A6,Règlements!$H$2:$H$1707,1)</f>
        <v>1270575</v>
      </c>
      <c r="C6" s="11" t="n">
        <f aca="false">SUMIFS(Règlements!$D$2:$D$1707,Règlements!$F$2:$F$1707,$A6,Règlements!$H$2:$H$1707,2)</f>
        <v>2136209</v>
      </c>
      <c r="D6" s="11" t="n">
        <f aca="false">SUMIFS(Règlements!$D$2:$D$1707,Règlements!$F$2:$F$1707,$A6,Règlements!$H$2:$H$1707,3)</f>
        <v>179407</v>
      </c>
      <c r="E6" s="11" t="n">
        <f aca="false">SUMIFS(Règlements!$D$2:$D$1707,Règlements!$F$2:$F$1707,$A6,Règlements!$H$2:$H$1707,4)</f>
        <v>15734</v>
      </c>
      <c r="F6" s="11" t="n">
        <f aca="false">SUMIFS(Règlements!$D$2:$D$1707,Règlements!$F$2:$F$1707,$A6,Règlements!$H$2:$H$1707,5)</f>
        <v>0</v>
      </c>
      <c r="G6" s="11" t="n">
        <f aca="false">SUMIFS(Règlements!$D$2:$D$1707,Règlements!$F$2:$F$1707,$A6,Règlements!$H$2:$H$1707,6)</f>
        <v>6560</v>
      </c>
      <c r="H6" s="11" t="n">
        <f aca="false">SUMIFS(Règlements!$D$2:$D$1707,Règlements!$F$2:$F$1707,$A6,Règlements!$H$2:$H$1707,7)</f>
        <v>0</v>
      </c>
      <c r="I6" s="12"/>
      <c r="J6" s="12"/>
      <c r="K6" s="12"/>
    </row>
    <row r="7" customFormat="false" ht="15" hidden="false" customHeight="false" outlineLevel="0" collapsed="false">
      <c r="A7" s="10" t="n">
        <v>2020</v>
      </c>
      <c r="B7" s="11" t="n">
        <f aca="false">SUMIFS(Règlements!$D$2:$D$1707,Règlements!$F$2:$F$1707,$A7,Règlements!$H$2:$H$1707,1)</f>
        <v>1269676</v>
      </c>
      <c r="C7" s="11" t="n">
        <f aca="false">SUMIFS(Règlements!$D$2:$D$1707,Règlements!$F$2:$F$1707,$A7,Règlements!$H$2:$H$1707,2)</f>
        <v>1703755</v>
      </c>
      <c r="D7" s="11" t="n">
        <f aca="false">SUMIFS(Règlements!$D$2:$D$1707,Règlements!$F$2:$F$1707,$A7,Règlements!$H$2:$H$1707,3)</f>
        <v>502641</v>
      </c>
      <c r="E7" s="11" t="n">
        <f aca="false">SUMIFS(Règlements!$D$2:$D$1707,Règlements!$F$2:$F$1707,$A7,Règlements!$H$2:$H$1707,4)</f>
        <v>760110</v>
      </c>
      <c r="F7" s="11" t="n">
        <f aca="false">SUMIFS(Règlements!$D$2:$D$1707,Règlements!$F$2:$F$1707,$A7,Règlements!$H$2:$H$1707,5)</f>
        <v>549488</v>
      </c>
      <c r="G7" s="11" t="n">
        <f aca="false">SUMIFS(Règlements!$D$2:$D$1707,Règlements!$F$2:$F$1707,$A7,Règlements!$H$2:$H$1707,6)</f>
        <v>455062</v>
      </c>
      <c r="H7" s="12"/>
      <c r="I7" s="12"/>
      <c r="J7" s="12"/>
      <c r="K7" s="12"/>
    </row>
    <row r="8" customFormat="false" ht="15" hidden="false" customHeight="false" outlineLevel="0" collapsed="false">
      <c r="A8" s="10" t="n">
        <v>2021</v>
      </c>
      <c r="B8" s="11" t="n">
        <f aca="false">SUMIFS(Règlements!$D$2:$D$1707,Règlements!$F$2:$F$1707,$A8,Règlements!$H$2:$H$1707,1)</f>
        <v>1579240</v>
      </c>
      <c r="C8" s="11" t="n">
        <f aca="false">SUMIFS(Règlements!$D$2:$D$1707,Règlements!$F$2:$F$1707,$A8,Règlements!$H$2:$H$1707,2)</f>
        <v>2034028</v>
      </c>
      <c r="D8" s="11" t="n">
        <f aca="false">SUMIFS(Règlements!$D$2:$D$1707,Règlements!$F$2:$F$1707,$A8,Règlements!$H$2:$H$1707,3)</f>
        <v>818470</v>
      </c>
      <c r="E8" s="11" t="n">
        <f aca="false">SUMIFS(Règlements!$D$2:$D$1707,Règlements!$F$2:$F$1707,$A8,Règlements!$H$2:$H$1707,4)</f>
        <v>335373</v>
      </c>
      <c r="F8" s="11" t="n">
        <f aca="false">SUMIFS(Règlements!$D$2:$D$1707,Règlements!$F$2:$F$1707,$A8,Règlements!$H$2:$H$1707,5)</f>
        <v>-13669</v>
      </c>
      <c r="G8" s="12"/>
      <c r="H8" s="12"/>
      <c r="I8" s="12"/>
      <c r="J8" s="12"/>
      <c r="K8" s="12"/>
    </row>
    <row r="9" customFormat="false" ht="15" hidden="false" customHeight="false" outlineLevel="0" collapsed="false">
      <c r="A9" s="10" t="n">
        <v>2022</v>
      </c>
      <c r="B9" s="11" t="n">
        <f aca="false">SUMIFS(Règlements!$D$2:$D$1707,Règlements!$F$2:$F$1707,$A9,Règlements!$H$2:$H$1707,1)</f>
        <v>1569054</v>
      </c>
      <c r="C9" s="11" t="n">
        <f aca="false">SUMIFS(Règlements!$D$2:$D$1707,Règlements!$F$2:$F$1707,$A9,Règlements!$H$2:$H$1707,2)</f>
        <v>2081727</v>
      </c>
      <c r="D9" s="11" t="n">
        <f aca="false">SUMIFS(Règlements!$D$2:$D$1707,Règlements!$F$2:$F$1707,$A9,Règlements!$H$2:$H$1707,3)</f>
        <v>660617</v>
      </c>
      <c r="E9" s="11" t="n">
        <f aca="false">SUMIFS(Règlements!$D$2:$D$1707,Règlements!$F$2:$F$1707,$A9,Règlements!$H$2:$H$1707,4)</f>
        <v>146935</v>
      </c>
      <c r="F9" s="12"/>
      <c r="G9" s="12"/>
      <c r="H9" s="12"/>
      <c r="I9" s="12"/>
      <c r="J9" s="12"/>
      <c r="K9" s="12"/>
    </row>
    <row r="10" customFormat="false" ht="15" hidden="false" customHeight="false" outlineLevel="0" collapsed="false">
      <c r="A10" s="10" t="n">
        <v>2023</v>
      </c>
      <c r="B10" s="11" t="n">
        <f aca="false">SUMIFS(Règlements!$D$2:$D$1707,Règlements!$F$2:$F$1707,$A10,Règlements!$H$2:$H$1707,1)</f>
        <v>2576514</v>
      </c>
      <c r="C10" s="11" t="n">
        <f aca="false">SUMIFS(Règlements!$D$2:$D$1707,Règlements!$F$2:$F$1707,$A10,Règlements!$H$2:$H$1707,2)</f>
        <v>3407319</v>
      </c>
      <c r="D10" s="11" t="n">
        <f aca="false">SUMIFS(Règlements!$D$2:$D$1707,Règlements!$F$2:$F$1707,$A10,Règlements!$H$2:$H$1707,3)</f>
        <v>1656288</v>
      </c>
      <c r="E10" s="12"/>
      <c r="F10" s="12"/>
      <c r="G10" s="12"/>
      <c r="H10" s="12"/>
      <c r="I10" s="12"/>
      <c r="J10" s="12"/>
      <c r="K10" s="12"/>
    </row>
    <row r="11" customFormat="false" ht="15" hidden="false" customHeight="false" outlineLevel="0" collapsed="false">
      <c r="A11" s="10" t="n">
        <v>2024</v>
      </c>
      <c r="B11" s="11" t="n">
        <f aca="false">SUMIFS(Règlements!$D$2:$D$1707,Règlements!$F$2:$F$1707,$A11,Règlements!$H$2:$H$1707,1)</f>
        <v>1406525</v>
      </c>
      <c r="C11" s="11" t="n">
        <f aca="false">SUMIFS(Règlements!$D$2:$D$1707,Règlements!$F$2:$F$1707,$A11,Règlements!$H$2:$H$1707,2)</f>
        <v>2811342</v>
      </c>
      <c r="D11" s="12"/>
      <c r="E11" s="12"/>
      <c r="F11" s="12"/>
      <c r="G11" s="12"/>
      <c r="H11" s="12"/>
      <c r="I11" s="12"/>
      <c r="J11" s="12"/>
      <c r="K11" s="12"/>
    </row>
    <row r="12" customFormat="false" ht="15" hidden="false" customHeight="false" outlineLevel="0" collapsed="false">
      <c r="A12" s="10" t="n">
        <v>2025</v>
      </c>
      <c r="B12" s="11" t="n">
        <f aca="false">SUMIFS(Règlements!$D$2:$D$1707,Règlements!$F$2:$F$1707,$A12,Règlements!$H$2:$H$1707,1)</f>
        <v>2165294</v>
      </c>
      <c r="C12" s="12"/>
      <c r="D12" s="12"/>
      <c r="E12" s="12"/>
      <c r="F12" s="12"/>
      <c r="G12" s="12"/>
      <c r="H12" s="12"/>
      <c r="I12" s="12"/>
      <c r="J12" s="12"/>
      <c r="K12" s="12"/>
    </row>
    <row r="14" customFormat="false" ht="15" hidden="false" customHeight="false" outlineLevel="0" collapsed="false">
      <c r="A14" s="10" t="s">
        <v>2779</v>
      </c>
    </row>
    <row r="15" customFormat="false" ht="15" hidden="false" customHeight="false" outlineLevel="0" collapsed="false">
      <c r="A15" s="4" t="s">
        <v>2768</v>
      </c>
      <c r="B15" s="4" t="s">
        <v>2769</v>
      </c>
      <c r="C15" s="4" t="s">
        <v>2770</v>
      </c>
      <c r="D15" s="4" t="s">
        <v>2771</v>
      </c>
      <c r="E15" s="4" t="s">
        <v>2772</v>
      </c>
      <c r="F15" s="4" t="s">
        <v>2773</v>
      </c>
      <c r="G15" s="4" t="s">
        <v>2774</v>
      </c>
      <c r="H15" s="4" t="s">
        <v>2775</v>
      </c>
      <c r="I15" s="4" t="s">
        <v>2776</v>
      </c>
      <c r="J15" s="4" t="s">
        <v>2777</v>
      </c>
      <c r="K15" s="4" t="s">
        <v>2778</v>
      </c>
    </row>
    <row r="16" customFormat="false" ht="15" hidden="false" customHeight="false" outlineLevel="0" collapsed="false">
      <c r="A16" s="10" t="n">
        <v>2016</v>
      </c>
      <c r="B16" s="11" t="n">
        <f aca="false">B3</f>
        <v>967038</v>
      </c>
      <c r="C16" s="11" t="n">
        <f aca="false">B16+C3</f>
        <v>2323654</v>
      </c>
      <c r="D16" s="11" t="n">
        <f aca="false">C16+D3</f>
        <v>2762330</v>
      </c>
      <c r="E16" s="11" t="n">
        <f aca="false">D16+E3</f>
        <v>2833473</v>
      </c>
      <c r="F16" s="11" t="n">
        <f aca="false">E16+F3</f>
        <v>2833473</v>
      </c>
      <c r="G16" s="11" t="n">
        <f aca="false">F16+G3</f>
        <v>2777361</v>
      </c>
      <c r="H16" s="11" t="n">
        <f aca="false">G16+H3</f>
        <v>2777361</v>
      </c>
      <c r="I16" s="11" t="n">
        <f aca="false">H16+I3</f>
        <v>2777361</v>
      </c>
      <c r="J16" s="11" t="n">
        <f aca="false">I16+J3</f>
        <v>2777361</v>
      </c>
      <c r="K16" s="11" t="n">
        <f aca="false">J16+K3</f>
        <v>2777361</v>
      </c>
    </row>
    <row r="17" customFormat="false" ht="15" hidden="false" customHeight="false" outlineLevel="0" collapsed="false">
      <c r="A17" s="10" t="n">
        <v>2017</v>
      </c>
      <c r="B17" s="11" t="n">
        <f aca="false">B4</f>
        <v>978212</v>
      </c>
      <c r="C17" s="11" t="n">
        <f aca="false">B17+C4</f>
        <v>2313164</v>
      </c>
      <c r="D17" s="11" t="n">
        <f aca="false">C17+D4</f>
        <v>3493931</v>
      </c>
      <c r="E17" s="11" t="n">
        <f aca="false">D17+E4</f>
        <v>4110790</v>
      </c>
      <c r="F17" s="11" t="n">
        <f aca="false">E17+F4</f>
        <v>4195676</v>
      </c>
      <c r="G17" s="11" t="n">
        <f aca="false">F17+G4</f>
        <v>4308077</v>
      </c>
      <c r="H17" s="11" t="n">
        <f aca="false">G17+H4</f>
        <v>4308077</v>
      </c>
      <c r="I17" s="11" t="n">
        <f aca="false">H17+I4</f>
        <v>4308077</v>
      </c>
      <c r="J17" s="11" t="n">
        <f aca="false">I17+J4</f>
        <v>4308077</v>
      </c>
      <c r="K17" s="12"/>
    </row>
    <row r="18" customFormat="false" ht="15" hidden="false" customHeight="false" outlineLevel="0" collapsed="false">
      <c r="A18" s="10" t="n">
        <v>2018</v>
      </c>
      <c r="B18" s="11" t="n">
        <f aca="false">B5</f>
        <v>1258681</v>
      </c>
      <c r="C18" s="11" t="n">
        <f aca="false">B18+C5</f>
        <v>3172134</v>
      </c>
      <c r="D18" s="11" t="n">
        <f aca="false">C18+D5</f>
        <v>4273149</v>
      </c>
      <c r="E18" s="11" t="n">
        <f aca="false">D18+E5</f>
        <v>4799602</v>
      </c>
      <c r="F18" s="11" t="n">
        <f aca="false">E18+F5</f>
        <v>5070586</v>
      </c>
      <c r="G18" s="11" t="n">
        <f aca="false">F18+G5</f>
        <v>5023845</v>
      </c>
      <c r="H18" s="11" t="n">
        <f aca="false">G18+H5</f>
        <v>5181286</v>
      </c>
      <c r="I18" s="11" t="n">
        <f aca="false">H18+I5</f>
        <v>5222144</v>
      </c>
      <c r="J18" s="12"/>
      <c r="K18" s="12"/>
    </row>
    <row r="19" customFormat="false" ht="15" hidden="false" customHeight="false" outlineLevel="0" collapsed="false">
      <c r="A19" s="10" t="n">
        <v>2019</v>
      </c>
      <c r="B19" s="11" t="n">
        <f aca="false">B6</f>
        <v>1270575</v>
      </c>
      <c r="C19" s="11" t="n">
        <f aca="false">B19+C6</f>
        <v>3406784</v>
      </c>
      <c r="D19" s="11" t="n">
        <f aca="false">C19+D6</f>
        <v>3586191</v>
      </c>
      <c r="E19" s="11" t="n">
        <f aca="false">D19+E6</f>
        <v>3601925</v>
      </c>
      <c r="F19" s="11" t="n">
        <f aca="false">E19+F6</f>
        <v>3601925</v>
      </c>
      <c r="G19" s="11" t="n">
        <f aca="false">F19+G6</f>
        <v>3608485</v>
      </c>
      <c r="H19" s="11" t="n">
        <f aca="false">G19+H6</f>
        <v>3608485</v>
      </c>
      <c r="I19" s="12"/>
      <c r="J19" s="12"/>
      <c r="K19" s="12"/>
    </row>
    <row r="20" customFormat="false" ht="15" hidden="false" customHeight="false" outlineLevel="0" collapsed="false">
      <c r="A20" s="10" t="n">
        <v>2020</v>
      </c>
      <c r="B20" s="11" t="n">
        <f aca="false">B7</f>
        <v>1269676</v>
      </c>
      <c r="C20" s="11" t="n">
        <f aca="false">B20+C7</f>
        <v>2973431</v>
      </c>
      <c r="D20" s="11" t="n">
        <f aca="false">C20+D7</f>
        <v>3476072</v>
      </c>
      <c r="E20" s="11" t="n">
        <f aca="false">D20+E7</f>
        <v>4236182</v>
      </c>
      <c r="F20" s="11" t="n">
        <f aca="false">E20+F7</f>
        <v>4785670</v>
      </c>
      <c r="G20" s="11" t="n">
        <f aca="false">F20+G7</f>
        <v>5240732</v>
      </c>
      <c r="H20" s="12"/>
      <c r="I20" s="12"/>
      <c r="J20" s="12"/>
      <c r="K20" s="12"/>
    </row>
    <row r="21" customFormat="false" ht="15" hidden="false" customHeight="false" outlineLevel="0" collapsed="false">
      <c r="A21" s="10" t="n">
        <v>2021</v>
      </c>
      <c r="B21" s="11" t="n">
        <f aca="false">B8</f>
        <v>1579240</v>
      </c>
      <c r="C21" s="11" t="n">
        <f aca="false">B21+C8</f>
        <v>3613268</v>
      </c>
      <c r="D21" s="11" t="n">
        <f aca="false">C21+D8</f>
        <v>4431738</v>
      </c>
      <c r="E21" s="11" t="n">
        <f aca="false">D21+E8</f>
        <v>4767111</v>
      </c>
      <c r="F21" s="11" t="n">
        <f aca="false">E21+F8</f>
        <v>4753442</v>
      </c>
      <c r="G21" s="12"/>
      <c r="H21" s="12"/>
      <c r="I21" s="12"/>
      <c r="J21" s="12"/>
      <c r="K21" s="12"/>
    </row>
    <row r="22" customFormat="false" ht="15" hidden="false" customHeight="false" outlineLevel="0" collapsed="false">
      <c r="A22" s="10" t="n">
        <v>2022</v>
      </c>
      <c r="B22" s="11" t="n">
        <f aca="false">B9</f>
        <v>1569054</v>
      </c>
      <c r="C22" s="11" t="n">
        <f aca="false">B22+C9</f>
        <v>3650781</v>
      </c>
      <c r="D22" s="11" t="n">
        <f aca="false">C22+D9</f>
        <v>4311398</v>
      </c>
      <c r="E22" s="11" t="n">
        <f aca="false">D22+E9</f>
        <v>4458333</v>
      </c>
      <c r="F22" s="12"/>
      <c r="G22" s="12"/>
      <c r="H22" s="12"/>
      <c r="I22" s="12"/>
      <c r="J22" s="12"/>
      <c r="K22" s="12"/>
    </row>
    <row r="23" customFormat="false" ht="15" hidden="false" customHeight="false" outlineLevel="0" collapsed="false">
      <c r="A23" s="10" t="n">
        <v>2023</v>
      </c>
      <c r="B23" s="11" t="n">
        <f aca="false">B10</f>
        <v>2576514</v>
      </c>
      <c r="C23" s="11" t="n">
        <f aca="false">B23+C10</f>
        <v>5983833</v>
      </c>
      <c r="D23" s="11" t="n">
        <f aca="false">C23+D10</f>
        <v>7640121</v>
      </c>
      <c r="E23" s="12"/>
      <c r="F23" s="12"/>
      <c r="G23" s="12"/>
      <c r="H23" s="12"/>
      <c r="I23" s="12"/>
      <c r="J23" s="12"/>
      <c r="K23" s="12"/>
    </row>
    <row r="24" customFormat="false" ht="15" hidden="false" customHeight="false" outlineLevel="0" collapsed="false">
      <c r="A24" s="10" t="n">
        <v>2024</v>
      </c>
      <c r="B24" s="11" t="n">
        <f aca="false">B11</f>
        <v>1406525</v>
      </c>
      <c r="C24" s="11" t="n">
        <f aca="false">B24+C11</f>
        <v>4217867</v>
      </c>
      <c r="D24" s="12"/>
      <c r="E24" s="12"/>
      <c r="F24" s="12"/>
      <c r="G24" s="12"/>
      <c r="H24" s="12"/>
      <c r="I24" s="12"/>
      <c r="J24" s="12"/>
      <c r="K24" s="12"/>
    </row>
    <row r="25" customFormat="false" ht="15" hidden="false" customHeight="false" outlineLevel="0" collapsed="false">
      <c r="A25" s="10" t="n">
        <v>2025</v>
      </c>
      <c r="B25" s="11" t="n">
        <f aca="false">B12</f>
        <v>2165294</v>
      </c>
      <c r="C25" s="12"/>
      <c r="D25" s="12"/>
      <c r="E25" s="12"/>
      <c r="F25" s="12"/>
      <c r="G25" s="12"/>
      <c r="H25" s="12"/>
      <c r="I25" s="12"/>
      <c r="J25" s="12"/>
      <c r="K25" s="1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8"/>
    <col collapsed="false" customWidth="true" hidden="false" outlineLevel="0" max="4" min="3" style="0" width="14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10" min="7" style="0" width="11"/>
  </cols>
  <sheetData>
    <row r="1" customFormat="false" ht="15" hidden="false" customHeight="false" outlineLevel="0" collapsed="false">
      <c r="A1" s="10" t="s">
        <v>2780</v>
      </c>
    </row>
    <row r="2" customFormat="false" ht="15" hidden="false" customHeight="false" outlineLevel="0" collapsed="false">
      <c r="A2" s="4" t="s">
        <v>2781</v>
      </c>
      <c r="B2" s="4" t="s">
        <v>2782</v>
      </c>
      <c r="C2" s="4" t="s">
        <v>2783</v>
      </c>
      <c r="D2" s="4" t="s">
        <v>2784</v>
      </c>
      <c r="E2" s="4" t="s">
        <v>2785</v>
      </c>
      <c r="F2" s="4" t="s">
        <v>2786</v>
      </c>
      <c r="G2" s="4" t="s">
        <v>2787</v>
      </c>
      <c r="H2" s="4" t="s">
        <v>2788</v>
      </c>
      <c r="I2" s="4" t="s">
        <v>2789</v>
      </c>
      <c r="J2" s="4" t="s">
        <v>2790</v>
      </c>
    </row>
    <row r="3" customFormat="false" ht="15" hidden="false" customHeight="false" outlineLevel="0" collapsed="false">
      <c r="A3" s="10" t="s">
        <v>2791</v>
      </c>
      <c r="B3" s="13" t="n">
        <f aca="false">SUM(Triangle!C16:C24)/SUM(Triangle!B16:B24)</f>
        <v>2.45853591099075</v>
      </c>
      <c r="C3" s="13" t="n">
        <f aca="false">SUM(Triangle!D16:D23)/SUM(Triangle!C16:C23)</f>
        <v>1.23828659561748</v>
      </c>
      <c r="D3" s="13" t="n">
        <f aca="false">SUM(Triangle!E16:E22)/SUM(Triangle!D16:D22)</f>
        <v>1.09389120688136</v>
      </c>
      <c r="E3" s="13" t="n">
        <f aca="false">SUM(Triangle!F16:F21)/SUM(Triangle!E16:E21)</f>
        <v>1.03662105057509</v>
      </c>
      <c r="F3" s="13" t="n">
        <f aca="false">SUM(Triangle!G16:G20)/SUM(Triangle!F16:F20)</f>
        <v>1.02299811639682</v>
      </c>
      <c r="G3" s="13" t="n">
        <f aca="false">SUM(Triangle!H16:H19)/SUM(Triangle!G16:G19)</f>
        <v>1.0100167530148</v>
      </c>
      <c r="H3" s="13" t="n">
        <f aca="false">SUM(Triangle!I16:I18)/SUM(Triangle!H16:H18)</f>
        <v>1.00333079964952</v>
      </c>
      <c r="I3" s="13" t="n">
        <f aca="false">SUM(Triangle!J16:J17)/SUM(Triangle!I16:I17)</f>
        <v>1</v>
      </c>
      <c r="J3" s="13" t="n">
        <f aca="false">SUM(Triangle!K16:K16)/SUM(Triangle!J16:J16)</f>
        <v>1</v>
      </c>
    </row>
    <row r="4" customFormat="false" ht="15" hidden="false" customHeight="false" outlineLevel="0" collapsed="false">
      <c r="A4" s="10" t="s">
        <v>2792</v>
      </c>
      <c r="B4" s="13" t="n">
        <f aca="false">PRODUCT(B3:$J$3)</f>
        <v>3.5788165640738</v>
      </c>
      <c r="C4" s="13" t="n">
        <f aca="false">PRODUCT(C3:$J$3)</f>
        <v>1.45566983507335</v>
      </c>
      <c r="D4" s="13" t="n">
        <f aca="false">PRODUCT(D3:$J$3)</f>
        <v>1.17555163741998</v>
      </c>
      <c r="E4" s="13" t="n">
        <f aca="false">PRODUCT(E3:$J$3)</f>
        <v>1.07465132732115</v>
      </c>
      <c r="F4" s="13" t="n">
        <f aca="false">PRODUCT(F3:$J$3)</f>
        <v>1.03668676873286</v>
      </c>
      <c r="G4" s="13" t="n">
        <f aca="false">PRODUCT(G3:$J$3)</f>
        <v>1.01338091646176</v>
      </c>
      <c r="H4" s="13" t="n">
        <f aca="false">PRODUCT(H3:$J$3)</f>
        <v>1.00333079964952</v>
      </c>
      <c r="I4" s="13" t="n">
        <f aca="false">PRODUCT(I3:$J$3)</f>
        <v>1</v>
      </c>
      <c r="J4" s="13" t="n">
        <f aca="false">PRODUCT(J3:$J$3)</f>
        <v>1</v>
      </c>
    </row>
    <row r="6" customFormat="false" ht="23.85" hidden="false" customHeight="false" outlineLevel="0" collapsed="false">
      <c r="A6" s="4" t="s">
        <v>2768</v>
      </c>
      <c r="B6" s="4" t="s">
        <v>2793</v>
      </c>
      <c r="C6" s="4" t="s">
        <v>2794</v>
      </c>
      <c r="D6" s="4" t="s">
        <v>2795</v>
      </c>
      <c r="E6" s="4" t="s">
        <v>2796</v>
      </c>
      <c r="F6" s="4" t="s">
        <v>2797</v>
      </c>
    </row>
    <row r="7" customFormat="false" ht="15" hidden="false" customHeight="false" outlineLevel="0" collapsed="false">
      <c r="A7" s="10" t="n">
        <v>2016</v>
      </c>
      <c r="B7" s="11" t="n">
        <f aca="false">INDEX(Triangle!$B$16:$K$16,1,C7)</f>
        <v>2777361</v>
      </c>
      <c r="C7" s="11" t="n">
        <v>10</v>
      </c>
      <c r="D7" s="13" t="n">
        <f aca="false">1</f>
        <v>1</v>
      </c>
      <c r="E7" s="14" t="n">
        <f aca="false">B7*D7</f>
        <v>2777361</v>
      </c>
      <c r="F7" s="14" t="n">
        <f aca="false">E7-B7</f>
        <v>0</v>
      </c>
    </row>
    <row r="8" customFormat="false" ht="15" hidden="false" customHeight="false" outlineLevel="0" collapsed="false">
      <c r="A8" s="10" t="n">
        <v>2017</v>
      </c>
      <c r="B8" s="11" t="n">
        <f aca="false">INDEX(Triangle!$B$17:$K$17,1,C8)</f>
        <v>4308077</v>
      </c>
      <c r="C8" s="11" t="n">
        <v>9</v>
      </c>
      <c r="D8" s="13" t="n">
        <f aca="false">INDEX($B$4:$J$4,1,C8)</f>
        <v>1</v>
      </c>
      <c r="E8" s="14" t="n">
        <f aca="false">B8*D8</f>
        <v>4308077</v>
      </c>
      <c r="F8" s="14" t="n">
        <f aca="false">E8-B8</f>
        <v>0</v>
      </c>
    </row>
    <row r="9" customFormat="false" ht="15" hidden="false" customHeight="false" outlineLevel="0" collapsed="false">
      <c r="A9" s="10" t="n">
        <v>2018</v>
      </c>
      <c r="B9" s="11" t="n">
        <f aca="false">INDEX(Triangle!$B$18:$K$18,1,C9)</f>
        <v>5222144</v>
      </c>
      <c r="C9" s="11" t="n">
        <v>8</v>
      </c>
      <c r="D9" s="13" t="n">
        <f aca="false">INDEX($B$4:$J$4,1,C9)</f>
        <v>1</v>
      </c>
      <c r="E9" s="14" t="n">
        <f aca="false">B9*D9</f>
        <v>5222144</v>
      </c>
      <c r="F9" s="14" t="n">
        <f aca="false">E9-B9</f>
        <v>0</v>
      </c>
    </row>
    <row r="10" customFormat="false" ht="15" hidden="false" customHeight="false" outlineLevel="0" collapsed="false">
      <c r="A10" s="10" t="n">
        <v>2019</v>
      </c>
      <c r="B10" s="11" t="n">
        <f aca="false">INDEX(Triangle!$B$19:$K$19,1,C10)</f>
        <v>3608485</v>
      </c>
      <c r="C10" s="11" t="n">
        <v>7</v>
      </c>
      <c r="D10" s="13" t="n">
        <f aca="false">INDEX($B$4:$J$4,1,C10)</f>
        <v>1.00333079964952</v>
      </c>
      <c r="E10" s="14" t="n">
        <f aca="false">B10*D10</f>
        <v>3620504.14057331</v>
      </c>
      <c r="F10" s="14" t="n">
        <f aca="false">E10-B10</f>
        <v>12019.1405733102</v>
      </c>
    </row>
    <row r="11" customFormat="false" ht="15" hidden="false" customHeight="false" outlineLevel="0" collapsed="false">
      <c r="A11" s="10" t="n">
        <v>2020</v>
      </c>
      <c r="B11" s="11" t="n">
        <f aca="false">INDEX(Triangle!$B$20:$K$20,1,C11)</f>
        <v>5240732</v>
      </c>
      <c r="C11" s="11" t="n">
        <v>6</v>
      </c>
      <c r="D11" s="13" t="n">
        <f aca="false">INDEX($B$4:$J$4,1,C11)</f>
        <v>1.01338091646176</v>
      </c>
      <c r="E11" s="14" t="n">
        <f aca="false">B11*D11</f>
        <v>5310857.79709047</v>
      </c>
      <c r="F11" s="14" t="n">
        <f aca="false">E11-B11</f>
        <v>70125.7970904661</v>
      </c>
    </row>
    <row r="12" customFormat="false" ht="15" hidden="false" customHeight="false" outlineLevel="0" collapsed="false">
      <c r="A12" s="10" t="n">
        <v>2021</v>
      </c>
      <c r="B12" s="11" t="n">
        <f aca="false">INDEX(Triangle!$B$21:$K$21,1,C12)</f>
        <v>4753442</v>
      </c>
      <c r="C12" s="11" t="n">
        <v>5</v>
      </c>
      <c r="D12" s="13" t="n">
        <f aca="false">INDEX($B$4:$J$4,1,C12)</f>
        <v>1.03668676873286</v>
      </c>
      <c r="E12" s="14" t="n">
        <f aca="false">B12*D12</f>
        <v>4927830.42733906</v>
      </c>
      <c r="F12" s="14" t="n">
        <f aca="false">E12-B12</f>
        <v>174388.427339061</v>
      </c>
    </row>
    <row r="13" customFormat="false" ht="15" hidden="false" customHeight="false" outlineLevel="0" collapsed="false">
      <c r="A13" s="10" t="n">
        <v>2022</v>
      </c>
      <c r="B13" s="11" t="n">
        <f aca="false">INDEX(Triangle!$B$22:$K$22,1,C13)</f>
        <v>4458333</v>
      </c>
      <c r="C13" s="11" t="n">
        <v>4</v>
      </c>
      <c r="D13" s="13" t="n">
        <f aca="false">INDEX($B$4:$J$4,1,C13)</f>
        <v>1.07465132732115</v>
      </c>
      <c r="E13" s="14" t="n">
        <f aca="false">B13*D13</f>
        <v>4791153.47608968</v>
      </c>
      <c r="F13" s="14" t="n">
        <f aca="false">E13-B13</f>
        <v>332820.476089682</v>
      </c>
    </row>
    <row r="14" customFormat="false" ht="15" hidden="false" customHeight="false" outlineLevel="0" collapsed="false">
      <c r="A14" s="10" t="n">
        <v>2023</v>
      </c>
      <c r="B14" s="11" t="n">
        <f aca="false">INDEX(Triangle!$B$23:$K$23,1,C14)</f>
        <v>7640121</v>
      </c>
      <c r="C14" s="11" t="n">
        <v>3</v>
      </c>
      <c r="D14" s="13" t="n">
        <f aca="false">INDEX($B$4:$J$4,1,C14)</f>
        <v>1.17555163741998</v>
      </c>
      <c r="E14" s="14" t="n">
        <f aca="false">B14*D14</f>
        <v>8981356.7516368</v>
      </c>
      <c r="F14" s="14" t="n">
        <f aca="false">E14-B14</f>
        <v>1341235.7516368</v>
      </c>
    </row>
    <row r="15" customFormat="false" ht="15" hidden="false" customHeight="false" outlineLevel="0" collapsed="false">
      <c r="A15" s="10" t="n">
        <v>2024</v>
      </c>
      <c r="B15" s="11" t="n">
        <f aca="false">INDEX(Triangle!$B$24:$K$24,1,C15)</f>
        <v>4217867</v>
      </c>
      <c r="C15" s="11" t="n">
        <v>2</v>
      </c>
      <c r="D15" s="13" t="n">
        <f aca="false">INDEX($B$4:$J$4,1,C15)</f>
        <v>1.45566983507335</v>
      </c>
      <c r="E15" s="14" t="n">
        <f aca="false">B15*D15</f>
        <v>6139821.76025131</v>
      </c>
      <c r="F15" s="14" t="n">
        <f aca="false">E15-B15</f>
        <v>1921954.76025131</v>
      </c>
    </row>
    <row r="16" customFormat="false" ht="15" hidden="false" customHeight="false" outlineLevel="0" collapsed="false">
      <c r="A16" s="10" t="n">
        <v>2025</v>
      </c>
      <c r="B16" s="11" t="n">
        <f aca="false">INDEX(Triangle!$B$25:$K$25,1,C16)</f>
        <v>2165294</v>
      </c>
      <c r="C16" s="11" t="n">
        <v>1</v>
      </c>
      <c r="D16" s="13" t="n">
        <f aca="false">INDEX($B$4:$J$4,1,C16)</f>
        <v>3.5788165640738</v>
      </c>
      <c r="E16" s="14" t="n">
        <f aca="false">B16*D16</f>
        <v>7749190.03328961</v>
      </c>
      <c r="F16" s="14" t="n">
        <f aca="false">E16-B16</f>
        <v>5583896.03328961</v>
      </c>
    </row>
    <row r="17" customFormat="false" ht="15" hidden="false" customHeight="false" outlineLevel="0" collapsed="false">
      <c r="A17" s="10" t="s">
        <v>2798</v>
      </c>
      <c r="B17" s="15" t="n">
        <f aca="false">SUM(B7:B16)</f>
        <v>44391856</v>
      </c>
      <c r="E17" s="15" t="n">
        <f aca="false">SUM(E7:E16)</f>
        <v>53828296.3862702</v>
      </c>
      <c r="F17" s="15" t="n">
        <f aca="false">SUM(F7:F16)</f>
        <v>9436440.38627024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0"/>
    <col collapsed="false" customWidth="true" hidden="false" outlineLevel="0" max="3" min="2" style="0" width="16"/>
    <col collapsed="false" customWidth="true" hidden="false" outlineLevel="0" max="4" min="4" style="0" width="8"/>
  </cols>
  <sheetData>
    <row r="1" customFormat="false" ht="15" hidden="false" customHeight="false" outlineLevel="0" collapsed="false">
      <c r="A1" s="4" t="s">
        <v>2799</v>
      </c>
      <c r="B1" s="4" t="s">
        <v>2800</v>
      </c>
      <c r="C1" s="4" t="s">
        <v>2801</v>
      </c>
      <c r="D1" s="4" t="s">
        <v>2802</v>
      </c>
    </row>
    <row r="2" customFormat="false" ht="15" hidden="false" customHeight="false" outlineLevel="0" collapsed="false">
      <c r="A2" s="5" t="s">
        <v>2803</v>
      </c>
      <c r="B2" s="6" t="n">
        <f aca="false">SUM(Règlements!D2:D1707)</f>
        <v>44391856</v>
      </c>
      <c r="C2" s="6" t="n">
        <f aca="false">B3</f>
        <v>44391856</v>
      </c>
      <c r="D2" s="10" t="str">
        <f aca="false">IF(ABS(B2-C2)&lt;0.5,"OK","À VOIR")</f>
        <v>OK</v>
      </c>
    </row>
    <row r="3" customFormat="false" ht="15" hidden="false" customHeight="false" outlineLevel="0" collapsed="false">
      <c r="A3" s="5" t="s">
        <v>2804</v>
      </c>
      <c r="B3" s="6" t="n">
        <f aca="false">SUM('Chain Ladder'!B7:B16)</f>
        <v>44391856</v>
      </c>
      <c r="C3" s="6" t="n">
        <f aca="false">B2</f>
        <v>44391856</v>
      </c>
      <c r="D3" s="10" t="str">
        <f aca="false">IF(ABS(B3-C3)&lt;0.5,"OK","À VOIR")</f>
        <v>OK</v>
      </c>
    </row>
    <row r="4" customFormat="false" ht="15" hidden="false" customHeight="false" outlineLevel="0" collapsed="false">
      <c r="A4" s="5" t="s">
        <v>2805</v>
      </c>
      <c r="B4" s="6" t="n">
        <f aca="false">SUMPRODUCT((Règlements!H2:H1707&gt;=1)*(Règlements!H2:H1707&lt;=10)*(Règlements!F2:F1707&gt;=2016))</f>
        <v>1706</v>
      </c>
      <c r="C4" s="6" t="n">
        <f aca="false">COUNTA(Règlements!A2:A1707)</f>
        <v>1706</v>
      </c>
      <c r="D4" s="10" t="str">
        <f aca="false">IF(ABS(B4-C4)&lt;0.5,"OK","À VOIR")</f>
        <v>OK</v>
      </c>
    </row>
    <row r="5" customFormat="false" ht="15" hidden="false" customHeight="false" outlineLevel="0" collapsed="false">
      <c r="A5" s="5" t="s">
        <v>2806</v>
      </c>
      <c r="B5" s="6" t="n">
        <f aca="false">COUNTIF(Règlements!H2:H1707,"&lt;1")</f>
        <v>0</v>
      </c>
      <c r="C5" s="6" t="n">
        <f aca="false">0</f>
        <v>0</v>
      </c>
      <c r="D5" s="10" t="str">
        <f aca="false">IF(ABS(B5-C5)&lt;0.5,"OK","À VOIR")</f>
        <v>OK</v>
      </c>
    </row>
    <row r="6" customFormat="false" ht="15" hidden="false" customHeight="false" outlineLevel="0" collapsed="false">
      <c r="A6" s="5" t="s">
        <v>2807</v>
      </c>
      <c r="B6" s="6" t="n">
        <f aca="false">'Chain Ladder'!F17</f>
        <v>9436440.38627024</v>
      </c>
      <c r="C6" s="6" t="n">
        <f aca="false">'Chain Ladder'!E17-'Chain Ladder'!B17</f>
        <v>9436440.38627024</v>
      </c>
      <c r="D6" s="10" t="str">
        <f aca="false">IF(ABS(B6-C6)&lt;0.5,"OK","À VOIR")</f>
        <v>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2026-10-23T10:55:20Z</dcterms:created>
  <dc:creator>openpyxl</dc:creator>
  <dc:description/>
  <dc:language>en-US</dc:language>
  <cp:lastModifiedBy/>
  <dcterms:modified xsi:type="dcterms:W3CDTF">2026-10-23T10:55:20Z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